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Z:\G_EQUIPA_FONTES_ADMINISTRATIVAS\RU - FORMAÇÃO PROFISSIONAL\2020\PUBLICACAO E SINTESE\Versão 2 - 06092024\Site\"/>
    </mc:Choice>
  </mc:AlternateContent>
  <xr:revisionPtr revIDLastSave="0" documentId="13_ncr:1_{5056ED25-BFA9-4CD7-ABCA-85D3ECA83673}" xr6:coauthVersionLast="47" xr6:coauthVersionMax="47" xr10:uidLastSave="{00000000-0000-0000-0000-000000000000}"/>
  <bookViews>
    <workbookView xWindow="-110" yWindow="-110" windowWidth="19420" windowHeight="10300" tabRatio="903" xr2:uid="{00000000-000D-0000-FFFF-FFFF00000000}"/>
  </bookViews>
  <sheets>
    <sheet name="Indice" sheetId="143" r:id="rId1"/>
    <sheet name="Q1" sheetId="38" r:id="rId2"/>
    <sheet name="Q2" sheetId="58" r:id="rId3"/>
    <sheet name="Q3" sheetId="122" r:id="rId4"/>
    <sheet name="Q4" sheetId="61" r:id="rId5"/>
    <sheet name="Q5" sheetId="123" r:id="rId6"/>
    <sheet name="Q6" sheetId="64" r:id="rId7"/>
    <sheet name="Q7" sheetId="41" r:id="rId8"/>
    <sheet name="Q8" sheetId="42" r:id="rId9"/>
    <sheet name="Q9" sheetId="43" r:id="rId10"/>
    <sheet name="Q10" sheetId="116" r:id="rId11"/>
    <sheet name="Q11" sheetId="117" r:id="rId12"/>
    <sheet name="Q12" sheetId="68" r:id="rId13"/>
    <sheet name="Q13" sheetId="92" r:id="rId14"/>
    <sheet name="Q14" sheetId="48" r:id="rId15"/>
    <sheet name="Q15" sheetId="49" r:id="rId16"/>
    <sheet name="Q16.17" sheetId="50" r:id="rId17"/>
    <sheet name="Q18" sheetId="51" r:id="rId18"/>
    <sheet name="Q19" sheetId="52" r:id="rId19"/>
    <sheet name="Q20" sheetId="54" r:id="rId20"/>
    <sheet name="Q21" sheetId="115" r:id="rId21"/>
    <sheet name="Q22" sheetId="44" r:id="rId22"/>
    <sheet name="Q23" sheetId="46" r:id="rId23"/>
    <sheet name="Q24" sheetId="134" r:id="rId24"/>
    <sheet name="Q25" sheetId="89" r:id="rId25"/>
    <sheet name="Q26" sheetId="90" r:id="rId26"/>
    <sheet name="Q27" sheetId="72" r:id="rId27"/>
    <sheet name="Q28" sheetId="74" r:id="rId28"/>
    <sheet name="Q29" sheetId="70" r:id="rId29"/>
    <sheet name="Q30" sheetId="71" r:id="rId30"/>
    <sheet name="Q31" sheetId="75" r:id="rId31"/>
    <sheet name="Q32" sheetId="76" r:id="rId32"/>
    <sheet name="Q33" sheetId="56" r:id="rId33"/>
    <sheet name="Q34" sheetId="57" r:id="rId34"/>
    <sheet name="Q35" sheetId="65" r:id="rId35"/>
    <sheet name="Q36" sheetId="66" r:id="rId36"/>
    <sheet name="Q37" sheetId="94" r:id="rId37"/>
    <sheet name="Q38" sheetId="67" r:id="rId38"/>
    <sheet name="Q39" sheetId="98" r:id="rId39"/>
    <sheet name="Q40" sheetId="139" r:id="rId40"/>
  </sheets>
  <definedNames>
    <definedName name="Auto_Open">#REF!</definedName>
    <definedName name="bbb">#REF!</definedName>
    <definedName name="borgesso">#REF!</definedName>
    <definedName name="dd">#REF!</definedName>
    <definedName name="empresas" localSheetId="23">#REF!</definedName>
    <definedName name="empresas" localSheetId="3">#REF!</definedName>
    <definedName name="empresas" localSheetId="5">#REF!</definedName>
    <definedName name="empresas">#REF!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nn">#REF!</definedName>
    <definedName name="NomeTabela">"Dummy"</definedName>
    <definedName name="Print_Area" localSheetId="10">'Q10'!$B$1:$H$57</definedName>
    <definedName name="Print_Area" localSheetId="18">'Q19'!$B$1:$E$56</definedName>
    <definedName name="Print_Area" localSheetId="20">'Q21'!$B$1:$E$56</definedName>
    <definedName name="Print_Area" localSheetId="22">'Q23'!$B$1:$L$56</definedName>
    <definedName name="Print_Area" localSheetId="23">'Q24'!$B$1:$D$43</definedName>
    <definedName name="Print_Area" localSheetId="26">'Q27'!$B$1:$G$56</definedName>
    <definedName name="Print_Area" localSheetId="27">'Q28'!$B$1:$G$56</definedName>
    <definedName name="Print_Area" localSheetId="29">'Q30'!$B$1:$K$56</definedName>
    <definedName name="Print_Area" localSheetId="7">'Q7'!$B$1:$H$56</definedName>
    <definedName name="Recover">#REF!</definedName>
    <definedName name="total" localSheetId="23">#REF!</definedName>
    <definedName name="total" localSheetId="3">#REF!</definedName>
    <definedName name="total" localSheetId="5">#REF!</definedName>
    <definedName name="total">#REF!</definedName>
    <definedName name="ww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57" l="1"/>
  <c r="K54" i="139"/>
  <c r="H47" i="98"/>
  <c r="H48" i="98"/>
  <c r="H50" i="98"/>
  <c r="C12" i="98"/>
  <c r="D12" i="98"/>
  <c r="E12" i="98"/>
  <c r="F12" i="98"/>
  <c r="G12" i="98"/>
  <c r="H12" i="98"/>
  <c r="C13" i="98"/>
  <c r="G13" i="98"/>
  <c r="C14" i="98"/>
  <c r="D14" i="98"/>
  <c r="E14" i="98"/>
  <c r="F14" i="98"/>
  <c r="G14" i="98"/>
  <c r="H14" i="98"/>
  <c r="C15" i="98"/>
  <c r="D15" i="98"/>
  <c r="E15" i="98"/>
  <c r="F15" i="98"/>
  <c r="G15" i="98"/>
  <c r="H15" i="98"/>
  <c r="C16" i="98"/>
  <c r="D16" i="98"/>
  <c r="E16" i="98"/>
  <c r="F16" i="98"/>
  <c r="G16" i="98"/>
  <c r="H16" i="98"/>
  <c r="C17" i="98"/>
  <c r="D17" i="98"/>
  <c r="E17" i="98"/>
  <c r="F17" i="98"/>
  <c r="G17" i="98"/>
  <c r="H17" i="98"/>
  <c r="C18" i="98"/>
  <c r="D18" i="98"/>
  <c r="E18" i="98"/>
  <c r="F18" i="98"/>
  <c r="G18" i="98"/>
  <c r="H18" i="98"/>
  <c r="C19" i="98"/>
  <c r="D19" i="98"/>
  <c r="E19" i="98"/>
  <c r="F19" i="98"/>
  <c r="G19" i="98"/>
  <c r="H19" i="98"/>
  <c r="C20" i="98"/>
  <c r="E20" i="98"/>
  <c r="H20" i="98"/>
  <c r="C21" i="98"/>
  <c r="D21" i="98"/>
  <c r="E21" i="98"/>
  <c r="F21" i="98"/>
  <c r="G21" i="98"/>
  <c r="H21" i="98"/>
  <c r="C22" i="98"/>
  <c r="D22" i="98"/>
  <c r="E22" i="98"/>
  <c r="F22" i="98"/>
  <c r="G22" i="98"/>
  <c r="H22" i="98"/>
  <c r="C23" i="98"/>
  <c r="D23" i="98"/>
  <c r="E23" i="98"/>
  <c r="F23" i="98"/>
  <c r="G23" i="98"/>
  <c r="H23" i="98"/>
  <c r="C24" i="98"/>
  <c r="D24" i="98"/>
  <c r="E24" i="98"/>
  <c r="F24" i="98"/>
  <c r="G24" i="98"/>
  <c r="H24" i="98"/>
  <c r="C25" i="98"/>
  <c r="D25" i="98"/>
  <c r="E25" i="98"/>
  <c r="F25" i="98"/>
  <c r="G25" i="98"/>
  <c r="H25" i="98"/>
  <c r="C26" i="98"/>
  <c r="D26" i="98"/>
  <c r="E26" i="98"/>
  <c r="F26" i="98"/>
  <c r="G26" i="98"/>
  <c r="H26" i="98"/>
  <c r="C27" i="98"/>
  <c r="E27" i="98"/>
  <c r="F27" i="98"/>
  <c r="G27" i="98"/>
  <c r="H27" i="98"/>
  <c r="C28" i="98"/>
  <c r="D28" i="98"/>
  <c r="E28" i="98"/>
  <c r="F28" i="98"/>
  <c r="G28" i="98"/>
  <c r="H28" i="98"/>
  <c r="C29" i="98"/>
  <c r="D29" i="98"/>
  <c r="E29" i="98"/>
  <c r="F29" i="98"/>
  <c r="G29" i="98"/>
  <c r="H29" i="98"/>
  <c r="C30" i="98"/>
  <c r="D30" i="98"/>
  <c r="E30" i="98"/>
  <c r="F30" i="98"/>
  <c r="G30" i="98"/>
  <c r="H30" i="98"/>
  <c r="C31" i="98"/>
  <c r="D31" i="98"/>
  <c r="E31" i="98"/>
  <c r="F31" i="98"/>
  <c r="G31" i="98"/>
  <c r="H31" i="98"/>
  <c r="C32" i="98"/>
  <c r="D32" i="98"/>
  <c r="E32" i="98"/>
  <c r="F32" i="98"/>
  <c r="G32" i="98"/>
  <c r="H32" i="98"/>
  <c r="C33" i="98"/>
  <c r="D33" i="98"/>
  <c r="E33" i="98"/>
  <c r="F33" i="98"/>
  <c r="G33" i="98"/>
  <c r="H33" i="98"/>
  <c r="C34" i="98"/>
  <c r="D34" i="98"/>
  <c r="E34" i="98"/>
  <c r="F34" i="98"/>
  <c r="G34" i="98"/>
  <c r="H34" i="98"/>
  <c r="D54" i="57"/>
  <c r="G13" i="57"/>
  <c r="D14" i="57"/>
  <c r="E14" i="57"/>
  <c r="F14" i="57"/>
  <c r="G14" i="57"/>
  <c r="H14" i="57"/>
  <c r="D15" i="57"/>
  <c r="E15" i="57"/>
  <c r="F15" i="57"/>
  <c r="G15" i="57"/>
  <c r="H15" i="57"/>
  <c r="D16" i="57"/>
  <c r="E16" i="57"/>
  <c r="F16" i="57"/>
  <c r="G16" i="57"/>
  <c r="H16" i="57"/>
  <c r="D17" i="57"/>
  <c r="E17" i="57"/>
  <c r="F17" i="57"/>
  <c r="G17" i="57"/>
  <c r="H17" i="57"/>
  <c r="D18" i="57"/>
  <c r="E18" i="57"/>
  <c r="F18" i="57"/>
  <c r="G18" i="57"/>
  <c r="H18" i="57"/>
  <c r="D19" i="57"/>
  <c r="E19" i="57"/>
  <c r="F19" i="57"/>
  <c r="G19" i="57"/>
  <c r="H19" i="57"/>
  <c r="E20" i="57"/>
  <c r="H20" i="57"/>
  <c r="D21" i="57"/>
  <c r="E21" i="57"/>
  <c r="F21" i="57"/>
  <c r="G21" i="57"/>
  <c r="H21" i="57"/>
  <c r="D22" i="57"/>
  <c r="E22" i="57"/>
  <c r="F22" i="57"/>
  <c r="G22" i="57"/>
  <c r="H22" i="57"/>
  <c r="D23" i="57"/>
  <c r="E23" i="57"/>
  <c r="F23" i="57"/>
  <c r="G23" i="57"/>
  <c r="H23" i="57"/>
  <c r="D24" i="57"/>
  <c r="E24" i="57"/>
  <c r="F24" i="57"/>
  <c r="G24" i="57"/>
  <c r="H24" i="57"/>
  <c r="D25" i="57"/>
  <c r="E25" i="57"/>
  <c r="F25" i="57"/>
  <c r="G25" i="57"/>
  <c r="H25" i="57"/>
  <c r="D26" i="57"/>
  <c r="E26" i="57"/>
  <c r="F26" i="57"/>
  <c r="G26" i="57"/>
  <c r="H26" i="57"/>
  <c r="D27" i="57"/>
  <c r="E27" i="57"/>
  <c r="F27" i="57"/>
  <c r="G27" i="57"/>
  <c r="H27" i="57"/>
  <c r="D28" i="57"/>
  <c r="E28" i="57"/>
  <c r="F28" i="57"/>
  <c r="G28" i="57"/>
  <c r="H28" i="57"/>
  <c r="D29" i="57"/>
  <c r="E29" i="57"/>
  <c r="F29" i="57"/>
  <c r="G29" i="57"/>
  <c r="H29" i="57"/>
  <c r="D30" i="57"/>
  <c r="E30" i="57"/>
  <c r="F30" i="57"/>
  <c r="G30" i="57"/>
  <c r="H30" i="57"/>
  <c r="D31" i="57"/>
  <c r="E31" i="57"/>
  <c r="F31" i="57"/>
  <c r="G31" i="57"/>
  <c r="H31" i="57"/>
  <c r="D32" i="57"/>
  <c r="E32" i="57"/>
  <c r="F32" i="57"/>
  <c r="G32" i="57"/>
  <c r="H32" i="57"/>
  <c r="D33" i="57"/>
  <c r="E33" i="57"/>
  <c r="F33" i="57"/>
  <c r="G33" i="57"/>
  <c r="H33" i="57"/>
  <c r="D34" i="57"/>
  <c r="E34" i="57"/>
  <c r="F34" i="57"/>
  <c r="G34" i="57"/>
  <c r="H34" i="57"/>
  <c r="C44" i="76"/>
  <c r="D44" i="76"/>
  <c r="E44" i="76"/>
  <c r="F44" i="76"/>
  <c r="G44" i="76"/>
  <c r="I44" i="76"/>
  <c r="J44" i="76"/>
  <c r="K44" i="76"/>
  <c r="L44" i="76"/>
  <c r="C45" i="76"/>
  <c r="D45" i="76"/>
  <c r="E45" i="76"/>
  <c r="F45" i="76"/>
  <c r="G45" i="76"/>
  <c r="I45" i="76"/>
  <c r="J45" i="76"/>
  <c r="K45" i="76"/>
  <c r="L45" i="76"/>
  <c r="C46" i="76"/>
  <c r="D46" i="76"/>
  <c r="E46" i="76"/>
  <c r="F46" i="76"/>
  <c r="G46" i="76"/>
  <c r="H46" i="76"/>
  <c r="I46" i="76"/>
  <c r="J46" i="76"/>
  <c r="K46" i="76"/>
  <c r="L46" i="76"/>
  <c r="C47" i="76"/>
  <c r="D47" i="76"/>
  <c r="E47" i="76"/>
  <c r="F47" i="76"/>
  <c r="G47" i="76"/>
  <c r="H47" i="76"/>
  <c r="I47" i="76"/>
  <c r="J47" i="76"/>
  <c r="K47" i="76"/>
  <c r="L47" i="76"/>
  <c r="C48" i="76"/>
  <c r="D48" i="76"/>
  <c r="E48" i="76"/>
  <c r="F48" i="76"/>
  <c r="G48" i="76"/>
  <c r="H48" i="76"/>
  <c r="I48" i="76"/>
  <c r="J48" i="76"/>
  <c r="K48" i="76"/>
  <c r="L48" i="76"/>
  <c r="C49" i="76"/>
  <c r="D49" i="76"/>
  <c r="E49" i="76"/>
  <c r="F49" i="76"/>
  <c r="G49" i="76"/>
  <c r="I49" i="76"/>
  <c r="J49" i="76"/>
  <c r="K49" i="76"/>
  <c r="L49" i="76"/>
  <c r="C50" i="76"/>
  <c r="D50" i="76"/>
  <c r="E50" i="76"/>
  <c r="F50" i="76"/>
  <c r="G50" i="76"/>
  <c r="H50" i="76"/>
  <c r="I50" i="76"/>
  <c r="J50" i="76"/>
  <c r="K50" i="76"/>
  <c r="L50" i="76"/>
  <c r="C51" i="76"/>
  <c r="D51" i="76"/>
  <c r="E51" i="76"/>
  <c r="F51" i="76"/>
  <c r="G51" i="76"/>
  <c r="H51" i="76"/>
  <c r="I51" i="76"/>
  <c r="J51" i="76"/>
  <c r="K51" i="76"/>
  <c r="L51" i="76"/>
  <c r="C52" i="76"/>
  <c r="D52" i="76"/>
  <c r="E52" i="76"/>
  <c r="F52" i="76"/>
  <c r="G52" i="76"/>
  <c r="H52" i="76"/>
  <c r="I52" i="76"/>
  <c r="J52" i="76"/>
  <c r="K52" i="76"/>
  <c r="L52" i="76"/>
  <c r="C53" i="76"/>
  <c r="D53" i="76"/>
  <c r="E53" i="76"/>
  <c r="F53" i="76"/>
  <c r="G53" i="76"/>
  <c r="H53" i="76"/>
  <c r="I53" i="76"/>
  <c r="J53" i="76"/>
  <c r="K53" i="76"/>
  <c r="L53" i="76"/>
  <c r="E54" i="76"/>
  <c r="F54" i="76"/>
  <c r="J54" i="76"/>
  <c r="D35" i="76"/>
  <c r="E35" i="76"/>
  <c r="F35" i="76"/>
  <c r="G35" i="76"/>
  <c r="I35" i="76"/>
  <c r="J35" i="76"/>
  <c r="K35" i="76"/>
  <c r="L35" i="76"/>
  <c r="C12" i="76"/>
  <c r="D12" i="76"/>
  <c r="E12" i="76"/>
  <c r="F12" i="76"/>
  <c r="G12" i="76"/>
  <c r="H12" i="76"/>
  <c r="I12" i="76"/>
  <c r="J12" i="76"/>
  <c r="K12" i="76"/>
  <c r="L12" i="76"/>
  <c r="D13" i="76"/>
  <c r="E13" i="76"/>
  <c r="F13" i="76"/>
  <c r="I13" i="76"/>
  <c r="J13" i="76"/>
  <c r="L13" i="76"/>
  <c r="C14" i="76"/>
  <c r="D14" i="76"/>
  <c r="E14" i="76"/>
  <c r="F14" i="76"/>
  <c r="G14" i="76"/>
  <c r="H14" i="76"/>
  <c r="I14" i="76"/>
  <c r="J14" i="76"/>
  <c r="K14" i="76"/>
  <c r="L14" i="76"/>
  <c r="C15" i="76"/>
  <c r="D15" i="76"/>
  <c r="E15" i="76"/>
  <c r="F15" i="76"/>
  <c r="G15" i="76"/>
  <c r="H15" i="76"/>
  <c r="I15" i="76"/>
  <c r="J15" i="76"/>
  <c r="K15" i="76"/>
  <c r="L15" i="76"/>
  <c r="C16" i="76"/>
  <c r="D16" i="76"/>
  <c r="E16" i="76"/>
  <c r="F16" i="76"/>
  <c r="G16" i="76"/>
  <c r="I16" i="76"/>
  <c r="J16" i="76"/>
  <c r="K16" i="76"/>
  <c r="C17" i="76"/>
  <c r="D17" i="76"/>
  <c r="E17" i="76"/>
  <c r="F17" i="76"/>
  <c r="G17" i="76"/>
  <c r="H17" i="76"/>
  <c r="I17" i="76"/>
  <c r="J17" i="76"/>
  <c r="K17" i="76"/>
  <c r="L17" i="76"/>
  <c r="C18" i="76"/>
  <c r="D18" i="76"/>
  <c r="E18" i="76"/>
  <c r="F18" i="76"/>
  <c r="G18" i="76"/>
  <c r="H18" i="76"/>
  <c r="I18" i="76"/>
  <c r="J18" i="76"/>
  <c r="K18" i="76"/>
  <c r="L18" i="76"/>
  <c r="C19" i="76"/>
  <c r="D19" i="76"/>
  <c r="E19" i="76"/>
  <c r="F19" i="76"/>
  <c r="G19" i="76"/>
  <c r="I19" i="76"/>
  <c r="J19" i="76"/>
  <c r="K19" i="76"/>
  <c r="L19" i="76"/>
  <c r="C20" i="76"/>
  <c r="D20" i="76"/>
  <c r="E20" i="76"/>
  <c r="F20" i="76"/>
  <c r="G20" i="76"/>
  <c r="J20" i="76"/>
  <c r="K20" i="76"/>
  <c r="C21" i="76"/>
  <c r="D21" i="76"/>
  <c r="E21" i="76"/>
  <c r="F21" i="76"/>
  <c r="G21" i="76"/>
  <c r="H21" i="76"/>
  <c r="I21" i="76"/>
  <c r="J21" i="76"/>
  <c r="K21" i="76"/>
  <c r="L21" i="76"/>
  <c r="C22" i="76"/>
  <c r="D22" i="76"/>
  <c r="E22" i="76"/>
  <c r="F22" i="76"/>
  <c r="G22" i="76"/>
  <c r="H22" i="76"/>
  <c r="I22" i="76"/>
  <c r="J22" i="76"/>
  <c r="K22" i="76"/>
  <c r="L22" i="76"/>
  <c r="C23" i="76"/>
  <c r="D23" i="76"/>
  <c r="E23" i="76"/>
  <c r="F23" i="76"/>
  <c r="G23" i="76"/>
  <c r="I23" i="76"/>
  <c r="J23" i="76"/>
  <c r="K23" i="76"/>
  <c r="L23" i="76"/>
  <c r="C24" i="76"/>
  <c r="D24" i="76"/>
  <c r="E24" i="76"/>
  <c r="F24" i="76"/>
  <c r="G24" i="76"/>
  <c r="I24" i="76"/>
  <c r="J24" i="76"/>
  <c r="K24" i="76"/>
  <c r="L24" i="76"/>
  <c r="C25" i="76"/>
  <c r="D25" i="76"/>
  <c r="E25" i="76"/>
  <c r="F25" i="76"/>
  <c r="G25" i="76"/>
  <c r="H25" i="76"/>
  <c r="I25" i="76"/>
  <c r="J25" i="76"/>
  <c r="K25" i="76"/>
  <c r="L25" i="76"/>
  <c r="C26" i="76"/>
  <c r="D26" i="76"/>
  <c r="E26" i="76"/>
  <c r="F26" i="76"/>
  <c r="G26" i="76"/>
  <c r="H26" i="76"/>
  <c r="I26" i="76"/>
  <c r="J26" i="76"/>
  <c r="K26" i="76"/>
  <c r="L26" i="76"/>
  <c r="C27" i="76"/>
  <c r="D27" i="76"/>
  <c r="E27" i="76"/>
  <c r="F27" i="76"/>
  <c r="G27" i="76"/>
  <c r="I27" i="76"/>
  <c r="J27" i="76"/>
  <c r="K27" i="76"/>
  <c r="L27" i="76"/>
  <c r="C28" i="76"/>
  <c r="D28" i="76"/>
  <c r="E28" i="76"/>
  <c r="F28" i="76"/>
  <c r="G28" i="76"/>
  <c r="H28" i="76"/>
  <c r="I28" i="76"/>
  <c r="J28" i="76"/>
  <c r="K28" i="76"/>
  <c r="L28" i="76"/>
  <c r="C29" i="76"/>
  <c r="D29" i="76"/>
  <c r="E29" i="76"/>
  <c r="F29" i="76"/>
  <c r="G29" i="76"/>
  <c r="H29" i="76"/>
  <c r="I29" i="76"/>
  <c r="J29" i="76"/>
  <c r="K29" i="76"/>
  <c r="L29" i="76"/>
  <c r="C30" i="76"/>
  <c r="D30" i="76"/>
  <c r="E30" i="76"/>
  <c r="F30" i="76"/>
  <c r="G30" i="76"/>
  <c r="I30" i="76"/>
  <c r="J30" i="76"/>
  <c r="K30" i="76"/>
  <c r="L30" i="76"/>
  <c r="C31" i="76"/>
  <c r="D31" i="76"/>
  <c r="E31" i="76"/>
  <c r="F31" i="76"/>
  <c r="G31" i="76"/>
  <c r="I31" i="76"/>
  <c r="J31" i="76"/>
  <c r="K31" i="76"/>
  <c r="L31" i="76"/>
  <c r="C32" i="76"/>
  <c r="D32" i="76"/>
  <c r="E32" i="76"/>
  <c r="F32" i="76"/>
  <c r="G32" i="76"/>
  <c r="H32" i="76"/>
  <c r="I32" i="76"/>
  <c r="J32" i="76"/>
  <c r="K32" i="76"/>
  <c r="C33" i="76"/>
  <c r="D33" i="76"/>
  <c r="E33" i="76"/>
  <c r="F33" i="76"/>
  <c r="G33" i="76"/>
  <c r="I33" i="76"/>
  <c r="J33" i="76"/>
  <c r="K33" i="76"/>
  <c r="L33" i="76"/>
  <c r="C34" i="76"/>
  <c r="D34" i="76"/>
  <c r="E34" i="76"/>
  <c r="F34" i="76"/>
  <c r="G34" i="76"/>
  <c r="H34" i="76"/>
  <c r="I34" i="76"/>
  <c r="J34" i="76"/>
  <c r="K34" i="76"/>
  <c r="L34" i="76"/>
  <c r="C9" i="76"/>
  <c r="D9" i="76"/>
  <c r="E9" i="76"/>
  <c r="F9" i="76"/>
  <c r="G9" i="76"/>
  <c r="H9" i="76"/>
  <c r="I9" i="76"/>
  <c r="J9" i="76"/>
  <c r="K9" i="76"/>
  <c r="C46" i="71"/>
  <c r="D46" i="71"/>
  <c r="E46" i="71"/>
  <c r="F46" i="71"/>
  <c r="G46" i="71"/>
  <c r="H46" i="71"/>
  <c r="I46" i="71"/>
  <c r="J46" i="71"/>
  <c r="K46" i="71"/>
  <c r="C47" i="71"/>
  <c r="D47" i="71"/>
  <c r="E47" i="71"/>
  <c r="F47" i="71"/>
  <c r="G47" i="71"/>
  <c r="H47" i="71"/>
  <c r="I47" i="71"/>
  <c r="J47" i="71"/>
  <c r="K47" i="71"/>
  <c r="C48" i="71"/>
  <c r="D48" i="71"/>
  <c r="E48" i="71"/>
  <c r="F48" i="71"/>
  <c r="G48" i="71"/>
  <c r="H48" i="71"/>
  <c r="I48" i="71"/>
  <c r="J48" i="71"/>
  <c r="K48" i="71"/>
  <c r="C49" i="71"/>
  <c r="D49" i="71"/>
  <c r="E49" i="71"/>
  <c r="F49" i="71"/>
  <c r="H49" i="71"/>
  <c r="I49" i="71"/>
  <c r="J49" i="71"/>
  <c r="K49" i="71"/>
  <c r="C50" i="71"/>
  <c r="D50" i="71"/>
  <c r="E50" i="71"/>
  <c r="F50" i="71"/>
  <c r="G50" i="71"/>
  <c r="H50" i="71"/>
  <c r="I50" i="71"/>
  <c r="J50" i="71"/>
  <c r="K50" i="71"/>
  <c r="C51" i="71"/>
  <c r="D51" i="71"/>
  <c r="E51" i="71"/>
  <c r="F51" i="71"/>
  <c r="G51" i="71"/>
  <c r="H51" i="71"/>
  <c r="I51" i="71"/>
  <c r="J51" i="71"/>
  <c r="K51" i="71"/>
  <c r="C52" i="71"/>
  <c r="D52" i="71"/>
  <c r="E52" i="71"/>
  <c r="F52" i="71"/>
  <c r="G52" i="71"/>
  <c r="H52" i="71"/>
  <c r="I52" i="71"/>
  <c r="J52" i="71"/>
  <c r="K52" i="71"/>
  <c r="C53" i="71"/>
  <c r="D53" i="71"/>
  <c r="E53" i="71"/>
  <c r="F53" i="71"/>
  <c r="G53" i="71"/>
  <c r="H53" i="71"/>
  <c r="I53" i="71"/>
  <c r="J53" i="71"/>
  <c r="K53" i="71"/>
  <c r="D54" i="71"/>
  <c r="E54" i="71"/>
  <c r="I54" i="71"/>
  <c r="J54" i="71"/>
  <c r="C12" i="71"/>
  <c r="D12" i="71"/>
  <c r="E12" i="71"/>
  <c r="F12" i="71"/>
  <c r="G12" i="71"/>
  <c r="H12" i="71"/>
  <c r="I12" i="71"/>
  <c r="J12" i="71"/>
  <c r="K12" i="71"/>
  <c r="D13" i="71"/>
  <c r="E13" i="71"/>
  <c r="F13" i="71"/>
  <c r="H13" i="71"/>
  <c r="I13" i="71"/>
  <c r="J13" i="71"/>
  <c r="K13" i="71"/>
  <c r="C14" i="71"/>
  <c r="D14" i="71"/>
  <c r="E14" i="71"/>
  <c r="F14" i="71"/>
  <c r="G14" i="71"/>
  <c r="H14" i="71"/>
  <c r="I14" i="71"/>
  <c r="J14" i="71"/>
  <c r="K14" i="71"/>
  <c r="C15" i="71"/>
  <c r="D15" i="71"/>
  <c r="E15" i="71"/>
  <c r="F15" i="71"/>
  <c r="G15" i="71"/>
  <c r="H15" i="71"/>
  <c r="I15" i="71"/>
  <c r="J15" i="71"/>
  <c r="C16" i="71"/>
  <c r="D16" i="71"/>
  <c r="E16" i="71"/>
  <c r="F16" i="71"/>
  <c r="G16" i="71"/>
  <c r="H16" i="71"/>
  <c r="I16" i="71"/>
  <c r="J16" i="71"/>
  <c r="C17" i="71"/>
  <c r="D17" i="71"/>
  <c r="E17" i="71"/>
  <c r="F17" i="71"/>
  <c r="H17" i="71"/>
  <c r="I17" i="71"/>
  <c r="J17" i="71"/>
  <c r="K17" i="71"/>
  <c r="C18" i="71"/>
  <c r="D18" i="71"/>
  <c r="E18" i="71"/>
  <c r="F18" i="71"/>
  <c r="H18" i="71"/>
  <c r="I18" i="71"/>
  <c r="J18" i="71"/>
  <c r="K18" i="71"/>
  <c r="C19" i="71"/>
  <c r="D19" i="71"/>
  <c r="E19" i="71"/>
  <c r="F19" i="71"/>
  <c r="G19" i="71"/>
  <c r="H19" i="71"/>
  <c r="I19" i="71"/>
  <c r="J19" i="71"/>
  <c r="K19" i="71"/>
  <c r="D20" i="71"/>
  <c r="E20" i="71"/>
  <c r="H20" i="71"/>
  <c r="I20" i="71"/>
  <c r="J20" i="71"/>
  <c r="K20" i="71"/>
  <c r="C21" i="71"/>
  <c r="D21" i="71"/>
  <c r="E21" i="71"/>
  <c r="F21" i="71"/>
  <c r="G21" i="71"/>
  <c r="H21" i="71"/>
  <c r="I21" i="71"/>
  <c r="J21" i="71"/>
  <c r="K21" i="71"/>
  <c r="C22" i="71"/>
  <c r="D22" i="71"/>
  <c r="E22" i="71"/>
  <c r="F22" i="71"/>
  <c r="G22" i="71"/>
  <c r="H22" i="71"/>
  <c r="I22" i="71"/>
  <c r="J22" i="71"/>
  <c r="K22" i="71"/>
  <c r="C23" i="71"/>
  <c r="D23" i="71"/>
  <c r="E23" i="71"/>
  <c r="F23" i="71"/>
  <c r="G23" i="71"/>
  <c r="H23" i="71"/>
  <c r="I23" i="71"/>
  <c r="J23" i="71"/>
  <c r="K23" i="71"/>
  <c r="C24" i="71"/>
  <c r="D24" i="71"/>
  <c r="E24" i="71"/>
  <c r="F24" i="71"/>
  <c r="G24" i="71"/>
  <c r="H24" i="71"/>
  <c r="I24" i="71"/>
  <c r="J24" i="71"/>
  <c r="K24" i="71"/>
  <c r="C25" i="71"/>
  <c r="D25" i="71"/>
  <c r="E25" i="71"/>
  <c r="F25" i="71"/>
  <c r="G25" i="71"/>
  <c r="H25" i="71"/>
  <c r="I25" i="71"/>
  <c r="J25" i="71"/>
  <c r="K25" i="71"/>
  <c r="C26" i="71"/>
  <c r="D26" i="71"/>
  <c r="E26" i="71"/>
  <c r="F26" i="71"/>
  <c r="G26" i="71"/>
  <c r="H26" i="71"/>
  <c r="I26" i="71"/>
  <c r="J26" i="71"/>
  <c r="K26" i="71"/>
  <c r="D27" i="71"/>
  <c r="E27" i="71"/>
  <c r="F27" i="71"/>
  <c r="H27" i="71"/>
  <c r="I27" i="71"/>
  <c r="J27" i="71"/>
  <c r="K27" i="71"/>
  <c r="C28" i="71"/>
  <c r="D28" i="71"/>
  <c r="E28" i="71"/>
  <c r="F28" i="71"/>
  <c r="G28" i="71"/>
  <c r="H28" i="71"/>
  <c r="I28" i="71"/>
  <c r="J28" i="71"/>
  <c r="K28" i="71"/>
  <c r="C29" i="71"/>
  <c r="D29" i="71"/>
  <c r="E29" i="71"/>
  <c r="F29" i="71"/>
  <c r="G29" i="71"/>
  <c r="H29" i="71"/>
  <c r="I29" i="71"/>
  <c r="J29" i="71"/>
  <c r="K29" i="71"/>
  <c r="C30" i="71"/>
  <c r="D30" i="71"/>
  <c r="E30" i="71"/>
  <c r="F30" i="71"/>
  <c r="G30" i="71"/>
  <c r="H30" i="71"/>
  <c r="I30" i="71"/>
  <c r="J30" i="71"/>
  <c r="K30" i="71"/>
  <c r="C31" i="71"/>
  <c r="D31" i="71"/>
  <c r="E31" i="71"/>
  <c r="F31" i="71"/>
  <c r="G31" i="71"/>
  <c r="H31" i="71"/>
  <c r="I31" i="71"/>
  <c r="J31" i="71"/>
  <c r="K31" i="71"/>
  <c r="C32" i="71"/>
  <c r="D32" i="71"/>
  <c r="E32" i="71"/>
  <c r="F32" i="71"/>
  <c r="G32" i="71"/>
  <c r="H32" i="71"/>
  <c r="I32" i="71"/>
  <c r="J32" i="71"/>
  <c r="C33" i="71"/>
  <c r="D33" i="71"/>
  <c r="E33" i="71"/>
  <c r="F33" i="71"/>
  <c r="G33" i="71"/>
  <c r="H33" i="71"/>
  <c r="I33" i="71"/>
  <c r="J33" i="71"/>
  <c r="K33" i="71"/>
  <c r="C34" i="71"/>
  <c r="D34" i="71"/>
  <c r="E34" i="71"/>
  <c r="F34" i="71"/>
  <c r="G34" i="71"/>
  <c r="H34" i="71"/>
  <c r="I34" i="71"/>
  <c r="J34" i="71"/>
  <c r="K34" i="71"/>
  <c r="G38" i="70"/>
  <c r="G10" i="70"/>
  <c r="D45" i="74"/>
  <c r="E45" i="74"/>
  <c r="F45" i="74"/>
  <c r="G45" i="74"/>
  <c r="D46" i="74"/>
  <c r="E46" i="74"/>
  <c r="F46" i="74"/>
  <c r="G46" i="74"/>
  <c r="D47" i="74"/>
  <c r="E47" i="74"/>
  <c r="F47" i="74"/>
  <c r="G47" i="74"/>
  <c r="C48" i="74"/>
  <c r="D48" i="74"/>
  <c r="E48" i="74"/>
  <c r="F48" i="74"/>
  <c r="G48" i="74"/>
  <c r="D49" i="74"/>
  <c r="E49" i="74"/>
  <c r="F49" i="74"/>
  <c r="G49" i="74"/>
  <c r="C50" i="74"/>
  <c r="D50" i="74"/>
  <c r="E50" i="74"/>
  <c r="F50" i="74"/>
  <c r="G50" i="74"/>
  <c r="C51" i="74"/>
  <c r="D51" i="74"/>
  <c r="E51" i="74"/>
  <c r="F51" i="74"/>
  <c r="G51" i="74"/>
  <c r="D52" i="74"/>
  <c r="E52" i="74"/>
  <c r="F52" i="74"/>
  <c r="G52" i="74"/>
  <c r="C53" i="74"/>
  <c r="D53" i="74"/>
  <c r="E53" i="74"/>
  <c r="F53" i="74"/>
  <c r="G53" i="74"/>
  <c r="D54" i="74"/>
  <c r="E54" i="74"/>
  <c r="F54" i="74"/>
  <c r="C12" i="74"/>
  <c r="D12" i="74"/>
  <c r="E12" i="74"/>
  <c r="F12" i="74"/>
  <c r="G12" i="74"/>
  <c r="D13" i="74"/>
  <c r="E13" i="74"/>
  <c r="F13" i="74"/>
  <c r="C14" i="74"/>
  <c r="D14" i="74"/>
  <c r="E14" i="74"/>
  <c r="F14" i="74"/>
  <c r="G14" i="74"/>
  <c r="C15" i="74"/>
  <c r="D15" i="74"/>
  <c r="E15" i="74"/>
  <c r="F15" i="74"/>
  <c r="G15" i="74"/>
  <c r="D16" i="74"/>
  <c r="E16" i="74"/>
  <c r="F16" i="74"/>
  <c r="G16" i="74"/>
  <c r="C17" i="74"/>
  <c r="D17" i="74"/>
  <c r="E17" i="74"/>
  <c r="F17" i="74"/>
  <c r="G17" i="74"/>
  <c r="D18" i="74"/>
  <c r="E18" i="74"/>
  <c r="F18" i="74"/>
  <c r="G18" i="74"/>
  <c r="C19" i="74"/>
  <c r="D19" i="74"/>
  <c r="E19" i="74"/>
  <c r="F19" i="74"/>
  <c r="G19" i="74"/>
  <c r="D20" i="74"/>
  <c r="E20" i="74"/>
  <c r="F20" i="74"/>
  <c r="G20" i="74"/>
  <c r="D21" i="74"/>
  <c r="E21" i="74"/>
  <c r="F21" i="74"/>
  <c r="G21" i="74"/>
  <c r="D22" i="74"/>
  <c r="E22" i="74"/>
  <c r="F22" i="74"/>
  <c r="G22" i="74"/>
  <c r="C23" i="74"/>
  <c r="D23" i="74"/>
  <c r="E23" i="74"/>
  <c r="F23" i="74"/>
  <c r="G23" i="74"/>
  <c r="D24" i="74"/>
  <c r="E24" i="74"/>
  <c r="F24" i="74"/>
  <c r="G24" i="74"/>
  <c r="D25" i="74"/>
  <c r="E25" i="74"/>
  <c r="F25" i="74"/>
  <c r="G25" i="74"/>
  <c r="C26" i="74"/>
  <c r="D26" i="74"/>
  <c r="E26" i="74"/>
  <c r="F26" i="74"/>
  <c r="G26" i="74"/>
  <c r="D27" i="74"/>
  <c r="E27" i="74"/>
  <c r="F27" i="74"/>
  <c r="G27" i="74"/>
  <c r="D28" i="74"/>
  <c r="E28" i="74"/>
  <c r="F28" i="74"/>
  <c r="G28" i="74"/>
  <c r="D29" i="74"/>
  <c r="E29" i="74"/>
  <c r="F29" i="74"/>
  <c r="G29" i="74"/>
  <c r="C30" i="74"/>
  <c r="D30" i="74"/>
  <c r="E30" i="74"/>
  <c r="F30" i="74"/>
  <c r="G30" i="74"/>
  <c r="C31" i="74"/>
  <c r="D31" i="74"/>
  <c r="E31" i="74"/>
  <c r="F31" i="74"/>
  <c r="G31" i="74"/>
  <c r="C32" i="74"/>
  <c r="D32" i="74"/>
  <c r="E32" i="74"/>
  <c r="F32" i="74"/>
  <c r="G32" i="74"/>
  <c r="D33" i="74"/>
  <c r="E33" i="74"/>
  <c r="F33" i="74"/>
  <c r="G33" i="74"/>
  <c r="D34" i="74"/>
  <c r="E34" i="74"/>
  <c r="F34" i="74"/>
  <c r="G34" i="74"/>
  <c r="D9" i="74"/>
  <c r="E9" i="74"/>
  <c r="F9" i="74"/>
  <c r="G9" i="74"/>
  <c r="D54" i="90"/>
  <c r="F54" i="90"/>
  <c r="C43" i="46"/>
  <c r="D43" i="46"/>
  <c r="E43" i="46"/>
  <c r="F43" i="46"/>
  <c r="G43" i="46"/>
  <c r="H43" i="46"/>
  <c r="I43" i="46"/>
  <c r="J43" i="46"/>
  <c r="K43" i="46"/>
  <c r="L43" i="46"/>
  <c r="C44" i="46"/>
  <c r="D44" i="46"/>
  <c r="E44" i="46"/>
  <c r="F44" i="46"/>
  <c r="G44" i="46"/>
  <c r="H44" i="46"/>
  <c r="I44" i="46"/>
  <c r="J44" i="46"/>
  <c r="K44" i="46"/>
  <c r="L44" i="46"/>
  <c r="C45" i="46"/>
  <c r="E45" i="46"/>
  <c r="F45" i="46"/>
  <c r="G45" i="46"/>
  <c r="H45" i="46"/>
  <c r="I45" i="46"/>
  <c r="J45" i="46"/>
  <c r="K45" i="46"/>
  <c r="L45" i="46"/>
  <c r="C46" i="46"/>
  <c r="D46" i="46"/>
  <c r="E46" i="46"/>
  <c r="F46" i="46"/>
  <c r="G46" i="46"/>
  <c r="H46" i="46"/>
  <c r="I46" i="46"/>
  <c r="J46" i="46"/>
  <c r="K46" i="46"/>
  <c r="L46" i="46"/>
  <c r="C47" i="46"/>
  <c r="D47" i="46"/>
  <c r="E47" i="46"/>
  <c r="F47" i="46"/>
  <c r="G47" i="46"/>
  <c r="H47" i="46"/>
  <c r="I47" i="46"/>
  <c r="J47" i="46"/>
  <c r="K47" i="46"/>
  <c r="L47" i="46"/>
  <c r="C48" i="46"/>
  <c r="D48" i="46"/>
  <c r="E48" i="46"/>
  <c r="F48" i="46"/>
  <c r="G48" i="46"/>
  <c r="H48" i="46"/>
  <c r="I48" i="46"/>
  <c r="J48" i="46"/>
  <c r="K48" i="46"/>
  <c r="L48" i="46"/>
  <c r="C49" i="46"/>
  <c r="D49" i="46"/>
  <c r="E49" i="46"/>
  <c r="F49" i="46"/>
  <c r="G49" i="46"/>
  <c r="H49" i="46"/>
  <c r="I49" i="46"/>
  <c r="J49" i="46"/>
  <c r="K49" i="46"/>
  <c r="L49" i="46"/>
  <c r="C50" i="46"/>
  <c r="D50" i="46"/>
  <c r="E50" i="46"/>
  <c r="F50" i="46"/>
  <c r="G50" i="46"/>
  <c r="H50" i="46"/>
  <c r="I50" i="46"/>
  <c r="J50" i="46"/>
  <c r="K50" i="46"/>
  <c r="L50" i="46"/>
  <c r="C51" i="46"/>
  <c r="D51" i="46"/>
  <c r="E51" i="46"/>
  <c r="F51" i="46"/>
  <c r="G51" i="46"/>
  <c r="H51" i="46"/>
  <c r="I51" i="46"/>
  <c r="J51" i="46"/>
  <c r="K51" i="46"/>
  <c r="L51" i="46"/>
  <c r="C52" i="46"/>
  <c r="D52" i="46"/>
  <c r="F52" i="46"/>
  <c r="G52" i="46"/>
  <c r="H52" i="46"/>
  <c r="I52" i="46"/>
  <c r="J52" i="46"/>
  <c r="K52" i="46"/>
  <c r="L52" i="46"/>
  <c r="C53" i="46"/>
  <c r="D53" i="46"/>
  <c r="E53" i="46"/>
  <c r="F53" i="46"/>
  <c r="G53" i="46"/>
  <c r="H53" i="46"/>
  <c r="I53" i="46"/>
  <c r="J53" i="46"/>
  <c r="K53" i="46"/>
  <c r="L53" i="46"/>
  <c r="C54" i="46"/>
  <c r="I54" i="46"/>
  <c r="J54" i="46"/>
  <c r="C12" i="46"/>
  <c r="D12" i="46"/>
  <c r="E12" i="46"/>
  <c r="F12" i="46"/>
  <c r="G12" i="46"/>
  <c r="H12" i="46"/>
  <c r="I12" i="46"/>
  <c r="J12" i="46"/>
  <c r="K12" i="46"/>
  <c r="L12" i="46"/>
  <c r="C13" i="46"/>
  <c r="I13" i="46"/>
  <c r="J13" i="46"/>
  <c r="C14" i="46"/>
  <c r="D14" i="46"/>
  <c r="E14" i="46"/>
  <c r="F14" i="46"/>
  <c r="G14" i="46"/>
  <c r="H14" i="46"/>
  <c r="I14" i="46"/>
  <c r="J14" i="46"/>
  <c r="K14" i="46"/>
  <c r="L14" i="46"/>
  <c r="C15" i="46"/>
  <c r="D15" i="46"/>
  <c r="E15" i="46"/>
  <c r="F15" i="46"/>
  <c r="G15" i="46"/>
  <c r="H15" i="46"/>
  <c r="I15" i="46"/>
  <c r="J15" i="46"/>
  <c r="K15" i="46"/>
  <c r="L15" i="46"/>
  <c r="C16" i="46"/>
  <c r="D16" i="46"/>
  <c r="E16" i="46"/>
  <c r="F16" i="46"/>
  <c r="G16" i="46"/>
  <c r="H16" i="46"/>
  <c r="I16" i="46"/>
  <c r="J16" i="46"/>
  <c r="K16" i="46"/>
  <c r="L16" i="46"/>
  <c r="C17" i="46"/>
  <c r="D17" i="46"/>
  <c r="E17" i="46"/>
  <c r="F17" i="46"/>
  <c r="G17" i="46"/>
  <c r="H17" i="46"/>
  <c r="I17" i="46"/>
  <c r="J17" i="46"/>
  <c r="K17" i="46"/>
  <c r="L17" i="46"/>
  <c r="C18" i="46"/>
  <c r="D18" i="46"/>
  <c r="F18" i="46"/>
  <c r="G18" i="46"/>
  <c r="H18" i="46"/>
  <c r="I18" i="46"/>
  <c r="J18" i="46"/>
  <c r="K18" i="46"/>
  <c r="L18" i="46"/>
  <c r="C19" i="46"/>
  <c r="D19" i="46"/>
  <c r="E19" i="46"/>
  <c r="F19" i="46"/>
  <c r="G19" i="46"/>
  <c r="H19" i="46"/>
  <c r="I19" i="46"/>
  <c r="J19" i="46"/>
  <c r="K19" i="46"/>
  <c r="L19" i="46"/>
  <c r="C20" i="46"/>
  <c r="F20" i="46"/>
  <c r="I20" i="46"/>
  <c r="J20" i="46"/>
  <c r="C21" i="46"/>
  <c r="D21" i="46"/>
  <c r="E21" i="46"/>
  <c r="F21" i="46"/>
  <c r="G21" i="46"/>
  <c r="H21" i="46"/>
  <c r="I21" i="46"/>
  <c r="J21" i="46"/>
  <c r="K21" i="46"/>
  <c r="L21" i="46"/>
  <c r="C22" i="46"/>
  <c r="D22" i="46"/>
  <c r="E22" i="46"/>
  <c r="F22" i="46"/>
  <c r="G22" i="46"/>
  <c r="H22" i="46"/>
  <c r="I22" i="46"/>
  <c r="J22" i="46"/>
  <c r="K22" i="46"/>
  <c r="L22" i="46"/>
  <c r="C23" i="46"/>
  <c r="D23" i="46"/>
  <c r="E23" i="46"/>
  <c r="F23" i="46"/>
  <c r="G23" i="46"/>
  <c r="H23" i="46"/>
  <c r="I23" i="46"/>
  <c r="J23" i="46"/>
  <c r="K23" i="46"/>
  <c r="L23" i="46"/>
  <c r="C24" i="46"/>
  <c r="D24" i="46"/>
  <c r="E24" i="46"/>
  <c r="F24" i="46"/>
  <c r="G24" i="46"/>
  <c r="H24" i="46"/>
  <c r="I24" i="46"/>
  <c r="J24" i="46"/>
  <c r="K24" i="46"/>
  <c r="L24" i="46"/>
  <c r="C25" i="46"/>
  <c r="D25" i="46"/>
  <c r="E25" i="46"/>
  <c r="F25" i="46"/>
  <c r="G25" i="46"/>
  <c r="H25" i="46"/>
  <c r="I25" i="46"/>
  <c r="J25" i="46"/>
  <c r="K25" i="46"/>
  <c r="C26" i="46"/>
  <c r="D26" i="46"/>
  <c r="E26" i="46"/>
  <c r="F26" i="46"/>
  <c r="G26" i="46"/>
  <c r="H26" i="46"/>
  <c r="I26" i="46"/>
  <c r="J26" i="46"/>
  <c r="K26" i="46"/>
  <c r="L26" i="46"/>
  <c r="C27" i="46"/>
  <c r="D27" i="46"/>
  <c r="F27" i="46"/>
  <c r="G27" i="46"/>
  <c r="H27" i="46"/>
  <c r="I27" i="46"/>
  <c r="J27" i="46"/>
  <c r="K27" i="46"/>
  <c r="C28" i="46"/>
  <c r="D28" i="46"/>
  <c r="F28" i="46"/>
  <c r="G28" i="46"/>
  <c r="H28" i="46"/>
  <c r="I28" i="46"/>
  <c r="J28" i="46"/>
  <c r="K28" i="46"/>
  <c r="L28" i="46"/>
  <c r="C29" i="46"/>
  <c r="D29" i="46"/>
  <c r="E29" i="46"/>
  <c r="F29" i="46"/>
  <c r="G29" i="46"/>
  <c r="H29" i="46"/>
  <c r="I29" i="46"/>
  <c r="J29" i="46"/>
  <c r="K29" i="46"/>
  <c r="L29" i="46"/>
  <c r="C30" i="46"/>
  <c r="D30" i="46"/>
  <c r="E30" i="46"/>
  <c r="F30" i="46"/>
  <c r="G30" i="46"/>
  <c r="H30" i="46"/>
  <c r="I30" i="46"/>
  <c r="J30" i="46"/>
  <c r="K30" i="46"/>
  <c r="L30" i="46"/>
  <c r="C31" i="46"/>
  <c r="D31" i="46"/>
  <c r="E31" i="46"/>
  <c r="F31" i="46"/>
  <c r="G31" i="46"/>
  <c r="H31" i="46"/>
  <c r="I31" i="46"/>
  <c r="J31" i="46"/>
  <c r="K31" i="46"/>
  <c r="L31" i="46"/>
  <c r="C32" i="46"/>
  <c r="D32" i="46"/>
  <c r="E32" i="46"/>
  <c r="F32" i="46"/>
  <c r="G32" i="46"/>
  <c r="H32" i="46"/>
  <c r="I32" i="46"/>
  <c r="J32" i="46"/>
  <c r="K32" i="46"/>
  <c r="L32" i="46"/>
  <c r="C33" i="46"/>
  <c r="E33" i="46"/>
  <c r="F33" i="46"/>
  <c r="G33" i="46"/>
  <c r="H33" i="46"/>
  <c r="I33" i="46"/>
  <c r="J33" i="46"/>
  <c r="K33" i="46"/>
  <c r="L33" i="46"/>
  <c r="C34" i="46"/>
  <c r="D34" i="46"/>
  <c r="E34" i="46"/>
  <c r="F34" i="46"/>
  <c r="G34" i="46"/>
  <c r="H34" i="46"/>
  <c r="I34" i="46"/>
  <c r="J34" i="46"/>
  <c r="K34" i="46"/>
  <c r="L34" i="46"/>
  <c r="C13" i="115"/>
  <c r="C14" i="115"/>
  <c r="D14" i="115"/>
  <c r="E14" i="115"/>
  <c r="C15" i="115"/>
  <c r="D15" i="115"/>
  <c r="E15" i="115"/>
  <c r="C16" i="115"/>
  <c r="D16" i="115"/>
  <c r="E16" i="115"/>
  <c r="C17" i="115"/>
  <c r="D17" i="115"/>
  <c r="E17" i="115"/>
  <c r="C18" i="115"/>
  <c r="D18" i="115"/>
  <c r="E18" i="115"/>
  <c r="C19" i="115"/>
  <c r="D19" i="115"/>
  <c r="E19" i="115"/>
  <c r="C20" i="115"/>
  <c r="D20" i="115"/>
  <c r="C21" i="115"/>
  <c r="D21" i="115"/>
  <c r="E21" i="115"/>
  <c r="C22" i="115"/>
  <c r="D22" i="115"/>
  <c r="E22" i="115"/>
  <c r="C23" i="115"/>
  <c r="D23" i="115"/>
  <c r="E23" i="115"/>
  <c r="C24" i="115"/>
  <c r="D24" i="115"/>
  <c r="E24" i="115"/>
  <c r="C25" i="115"/>
  <c r="D25" i="115"/>
  <c r="E25" i="115"/>
  <c r="C26" i="115"/>
  <c r="D26" i="115"/>
  <c r="E26" i="115"/>
  <c r="C27" i="115"/>
  <c r="D27" i="115"/>
  <c r="E27" i="115"/>
  <c r="C28" i="115"/>
  <c r="D28" i="115"/>
  <c r="E28" i="115"/>
  <c r="C29" i="115"/>
  <c r="D29" i="115"/>
  <c r="E29" i="115"/>
  <c r="C30" i="115"/>
  <c r="D30" i="115"/>
  <c r="E30" i="115"/>
  <c r="C31" i="115"/>
  <c r="D31" i="115"/>
  <c r="E31" i="115"/>
  <c r="C32" i="115"/>
  <c r="D32" i="115"/>
  <c r="E32" i="115"/>
  <c r="C33" i="115"/>
  <c r="D33" i="115"/>
  <c r="E33" i="115"/>
  <c r="C34" i="115"/>
  <c r="D34" i="115"/>
  <c r="E34" i="115"/>
  <c r="C54" i="115"/>
  <c r="D14" i="52"/>
  <c r="E14" i="52"/>
  <c r="D15" i="52"/>
  <c r="E15" i="52"/>
  <c r="D16" i="52"/>
  <c r="E16" i="52"/>
  <c r="D17" i="52"/>
  <c r="E17" i="52"/>
  <c r="D18" i="52"/>
  <c r="E18" i="52"/>
  <c r="D19" i="52"/>
  <c r="E19" i="52"/>
  <c r="C54" i="52"/>
  <c r="C54" i="49"/>
  <c r="D14" i="49"/>
  <c r="E14" i="49"/>
  <c r="F14" i="49"/>
  <c r="D15" i="49"/>
  <c r="E15" i="49"/>
  <c r="F15" i="49"/>
  <c r="D16" i="49"/>
  <c r="E16" i="49"/>
  <c r="F16" i="49"/>
  <c r="D17" i="49"/>
  <c r="E17" i="49"/>
  <c r="F17" i="49"/>
  <c r="D18" i="49"/>
  <c r="E18" i="49"/>
  <c r="F18" i="49"/>
  <c r="D19" i="49"/>
  <c r="E19" i="49"/>
  <c r="F19" i="49"/>
  <c r="E20" i="49"/>
  <c r="D21" i="49"/>
  <c r="E21" i="49"/>
  <c r="F21" i="49"/>
  <c r="D22" i="49"/>
  <c r="E22" i="49"/>
  <c r="F22" i="49"/>
  <c r="D23" i="49"/>
  <c r="E23" i="49"/>
  <c r="F23" i="49"/>
  <c r="D24" i="49"/>
  <c r="E24" i="49"/>
  <c r="F24" i="49"/>
  <c r="D25" i="49"/>
  <c r="E25" i="49"/>
  <c r="F25" i="49"/>
  <c r="D26" i="49"/>
  <c r="E26" i="49"/>
  <c r="F26" i="49"/>
  <c r="D27" i="49"/>
  <c r="E27" i="49"/>
  <c r="F27" i="49"/>
  <c r="D28" i="49"/>
  <c r="E28" i="49"/>
  <c r="F28" i="49"/>
  <c r="D29" i="49"/>
  <c r="E29" i="49"/>
  <c r="F29" i="49"/>
  <c r="D30" i="49"/>
  <c r="E30" i="49"/>
  <c r="F30" i="49"/>
  <c r="D31" i="49"/>
  <c r="E31" i="49"/>
  <c r="F31" i="49"/>
  <c r="D32" i="49"/>
  <c r="E32" i="49"/>
  <c r="F32" i="49"/>
  <c r="D33" i="49"/>
  <c r="E33" i="49"/>
  <c r="F33" i="49"/>
  <c r="D34" i="49"/>
  <c r="E34" i="49"/>
  <c r="F34" i="49"/>
  <c r="D9" i="49"/>
  <c r="F9" i="49"/>
  <c r="G13" i="92"/>
  <c r="C54" i="92"/>
  <c r="D54" i="92"/>
  <c r="E54" i="92"/>
  <c r="H47" i="92"/>
  <c r="H48" i="92"/>
  <c r="C54" i="117"/>
  <c r="D54" i="117"/>
  <c r="E54" i="117"/>
  <c r="D12" i="117"/>
  <c r="E12" i="117"/>
  <c r="F12" i="117"/>
  <c r="G12" i="117"/>
  <c r="H12" i="117"/>
  <c r="G13" i="117"/>
  <c r="D14" i="117"/>
  <c r="E14" i="117"/>
  <c r="F14" i="117"/>
  <c r="G14" i="117"/>
  <c r="H14" i="117"/>
  <c r="D15" i="117"/>
  <c r="E15" i="117"/>
  <c r="F15" i="117"/>
  <c r="G15" i="117"/>
  <c r="H15" i="117"/>
  <c r="D16" i="117"/>
  <c r="E16" i="117"/>
  <c r="F16" i="117"/>
  <c r="G16" i="117"/>
  <c r="H16" i="117"/>
  <c r="D17" i="117"/>
  <c r="E17" i="117"/>
  <c r="F17" i="117"/>
  <c r="G17" i="117"/>
  <c r="H17" i="117"/>
  <c r="D18" i="117"/>
  <c r="E18" i="117"/>
  <c r="F18" i="117"/>
  <c r="G18" i="117"/>
  <c r="H18" i="117"/>
  <c r="D19" i="117"/>
  <c r="E19" i="117"/>
  <c r="F19" i="117"/>
  <c r="G19" i="117"/>
  <c r="H19" i="117"/>
  <c r="D20" i="117"/>
  <c r="E20" i="117"/>
  <c r="H20" i="117"/>
  <c r="D21" i="117"/>
  <c r="E21" i="117"/>
  <c r="F21" i="117"/>
  <c r="G21" i="117"/>
  <c r="H21" i="117"/>
  <c r="D22" i="117"/>
  <c r="E22" i="117"/>
  <c r="F22" i="117"/>
  <c r="G22" i="117"/>
  <c r="H22" i="117"/>
  <c r="D23" i="117"/>
  <c r="E23" i="117"/>
  <c r="F23" i="117"/>
  <c r="G23" i="117"/>
  <c r="H23" i="117"/>
  <c r="D24" i="117"/>
  <c r="E24" i="117"/>
  <c r="F24" i="117"/>
  <c r="G24" i="117"/>
  <c r="H24" i="117"/>
  <c r="D25" i="117"/>
  <c r="E25" i="117"/>
  <c r="F25" i="117"/>
  <c r="G25" i="117"/>
  <c r="H25" i="117"/>
  <c r="D26" i="117"/>
  <c r="E26" i="117"/>
  <c r="F26" i="117"/>
  <c r="G26" i="117"/>
  <c r="H26" i="117"/>
  <c r="D27" i="117"/>
  <c r="E27" i="117"/>
  <c r="F27" i="117"/>
  <c r="G27" i="117"/>
  <c r="H27" i="117"/>
  <c r="D28" i="117"/>
  <c r="E28" i="117"/>
  <c r="F28" i="117"/>
  <c r="G28" i="117"/>
  <c r="H28" i="117"/>
  <c r="D29" i="117"/>
  <c r="E29" i="117"/>
  <c r="F29" i="117"/>
  <c r="G29" i="117"/>
  <c r="H29" i="117"/>
  <c r="D30" i="117"/>
  <c r="E30" i="117"/>
  <c r="F30" i="117"/>
  <c r="G30" i="117"/>
  <c r="H30" i="117"/>
  <c r="D31" i="117"/>
  <c r="E31" i="117"/>
  <c r="F31" i="117"/>
  <c r="G31" i="117"/>
  <c r="H31" i="117"/>
  <c r="D32" i="117"/>
  <c r="E32" i="117"/>
  <c r="F32" i="117"/>
  <c r="G32" i="117"/>
  <c r="H32" i="117"/>
  <c r="D33" i="117"/>
  <c r="E33" i="117"/>
  <c r="F33" i="117"/>
  <c r="G33" i="117"/>
  <c r="H33" i="117"/>
  <c r="D34" i="117"/>
  <c r="E34" i="117"/>
  <c r="F34" i="117"/>
  <c r="G34" i="117"/>
  <c r="H34" i="117"/>
  <c r="D12" i="43"/>
  <c r="C43" i="43"/>
  <c r="D43" i="43"/>
  <c r="E43" i="43"/>
  <c r="F43" i="43"/>
  <c r="H43" i="43"/>
  <c r="C44" i="43"/>
  <c r="D44" i="43"/>
  <c r="E44" i="43"/>
  <c r="F44" i="43"/>
  <c r="G44" i="43"/>
  <c r="H44" i="43"/>
  <c r="C45" i="43"/>
  <c r="D45" i="43"/>
  <c r="E45" i="43"/>
  <c r="F45" i="43"/>
  <c r="H45" i="43"/>
  <c r="C46" i="43"/>
  <c r="D46" i="43"/>
  <c r="E46" i="43"/>
  <c r="F46" i="43"/>
  <c r="C47" i="43"/>
  <c r="D47" i="43"/>
  <c r="E47" i="43"/>
  <c r="F47" i="43"/>
  <c r="G47" i="43"/>
  <c r="H47" i="43"/>
  <c r="C48" i="43"/>
  <c r="D48" i="43"/>
  <c r="E48" i="43"/>
  <c r="F48" i="43"/>
  <c r="G48" i="43"/>
  <c r="H48" i="43"/>
  <c r="C49" i="43"/>
  <c r="D49" i="43"/>
  <c r="E49" i="43"/>
  <c r="F49" i="43"/>
  <c r="C50" i="43"/>
  <c r="D50" i="43"/>
  <c r="E50" i="43"/>
  <c r="F50" i="43"/>
  <c r="G50" i="43"/>
  <c r="H50" i="43"/>
  <c r="C51" i="43"/>
  <c r="D51" i="43"/>
  <c r="E51" i="43"/>
  <c r="F51" i="43"/>
  <c r="G51" i="43"/>
  <c r="H51" i="43"/>
  <c r="C52" i="43"/>
  <c r="D52" i="43"/>
  <c r="E52" i="43"/>
  <c r="F52" i="43"/>
  <c r="G52" i="43"/>
  <c r="C53" i="43"/>
  <c r="D53" i="43"/>
  <c r="E53" i="43"/>
  <c r="F53" i="43"/>
  <c r="G53" i="43"/>
  <c r="H53" i="43"/>
  <c r="C54" i="43"/>
  <c r="D54" i="43"/>
  <c r="E54" i="43"/>
  <c r="D36" i="43"/>
  <c r="E36" i="43"/>
  <c r="F36" i="43"/>
  <c r="D37" i="43"/>
  <c r="E37" i="43"/>
  <c r="F37" i="43"/>
  <c r="G37" i="43"/>
  <c r="H37" i="43"/>
  <c r="E35" i="43"/>
  <c r="F35" i="43"/>
  <c r="C12" i="43"/>
  <c r="E12" i="43"/>
  <c r="F12" i="43"/>
  <c r="H12" i="43"/>
  <c r="C14" i="43"/>
  <c r="D14" i="43"/>
  <c r="E14" i="43"/>
  <c r="F14" i="43"/>
  <c r="G14" i="43"/>
  <c r="C15" i="43"/>
  <c r="D15" i="43"/>
  <c r="E15" i="43"/>
  <c r="F15" i="43"/>
  <c r="G15" i="43"/>
  <c r="C16" i="43"/>
  <c r="D16" i="43"/>
  <c r="E16" i="43"/>
  <c r="F16" i="43"/>
  <c r="G16" i="43"/>
  <c r="H16" i="43"/>
  <c r="C17" i="43"/>
  <c r="D17" i="43"/>
  <c r="E17" i="43"/>
  <c r="F17" i="43"/>
  <c r="G17" i="43"/>
  <c r="C18" i="43"/>
  <c r="D18" i="43"/>
  <c r="E18" i="43"/>
  <c r="F18" i="43"/>
  <c r="G18" i="43"/>
  <c r="H18" i="43"/>
  <c r="C19" i="43"/>
  <c r="D19" i="43"/>
  <c r="E19" i="43"/>
  <c r="F19" i="43"/>
  <c r="C20" i="43"/>
  <c r="D20" i="43"/>
  <c r="E20" i="43"/>
  <c r="C21" i="43"/>
  <c r="D21" i="43"/>
  <c r="E21" i="43"/>
  <c r="F21" i="43"/>
  <c r="C22" i="43"/>
  <c r="D22" i="43"/>
  <c r="E22" i="43"/>
  <c r="F22" i="43"/>
  <c r="C23" i="43"/>
  <c r="D23" i="43"/>
  <c r="E23" i="43"/>
  <c r="F23" i="43"/>
  <c r="C24" i="43"/>
  <c r="D24" i="43"/>
  <c r="E24" i="43"/>
  <c r="F24" i="43"/>
  <c r="G24" i="43"/>
  <c r="C25" i="43"/>
  <c r="D25" i="43"/>
  <c r="E25" i="43"/>
  <c r="F25" i="43"/>
  <c r="G25" i="43"/>
  <c r="C26" i="43"/>
  <c r="D26" i="43"/>
  <c r="E26" i="43"/>
  <c r="F26" i="43"/>
  <c r="H26" i="43"/>
  <c r="C27" i="43"/>
  <c r="D27" i="43"/>
  <c r="E27" i="43"/>
  <c r="F27" i="43"/>
  <c r="G27" i="43"/>
  <c r="H27" i="43"/>
  <c r="C28" i="43"/>
  <c r="D28" i="43"/>
  <c r="E28" i="43"/>
  <c r="F28" i="43"/>
  <c r="C29" i="43"/>
  <c r="D29" i="43"/>
  <c r="E29" i="43"/>
  <c r="F29" i="43"/>
  <c r="G29" i="43"/>
  <c r="C30" i="43"/>
  <c r="D30" i="43"/>
  <c r="E30" i="43"/>
  <c r="F30" i="43"/>
  <c r="G30" i="43"/>
  <c r="H30" i="43"/>
  <c r="C31" i="43"/>
  <c r="D31" i="43"/>
  <c r="E31" i="43"/>
  <c r="F31" i="43"/>
  <c r="G31" i="43"/>
  <c r="C32" i="43"/>
  <c r="D32" i="43"/>
  <c r="E32" i="43"/>
  <c r="F32" i="43"/>
  <c r="G32" i="43"/>
  <c r="C33" i="43"/>
  <c r="D33" i="43"/>
  <c r="E33" i="43"/>
  <c r="F33" i="43"/>
  <c r="C34" i="43"/>
  <c r="D34" i="43"/>
  <c r="E34" i="43"/>
  <c r="F34" i="43"/>
  <c r="G34" i="43"/>
  <c r="D54" i="41"/>
  <c r="D10" i="61"/>
  <c r="E10" i="61"/>
  <c r="F10" i="61"/>
  <c r="G10" i="61"/>
  <c r="H10" i="61"/>
  <c r="I10" i="61"/>
  <c r="I38" i="123" l="1"/>
  <c r="J38" i="123"/>
  <c r="E38" i="123"/>
  <c r="F38" i="123"/>
  <c r="C38" i="123"/>
  <c r="I10" i="123"/>
  <c r="K10" i="123"/>
  <c r="L10" i="123"/>
  <c r="M10" i="123"/>
  <c r="F10" i="123"/>
  <c r="E10" i="123"/>
  <c r="K38" i="123" l="1"/>
  <c r="M38" i="123"/>
  <c r="L38" i="123"/>
  <c r="D38" i="123"/>
  <c r="G38" i="123"/>
  <c r="J10" i="123"/>
  <c r="H10" i="123"/>
  <c r="G10" i="123"/>
  <c r="G46" i="98"/>
  <c r="F36" i="98"/>
  <c r="E7" i="98"/>
  <c r="D43" i="98"/>
  <c r="E43" i="98"/>
  <c r="H43" i="98"/>
  <c r="F44" i="98"/>
  <c r="G44" i="98"/>
  <c r="C45" i="98"/>
  <c r="K45" i="139" s="1"/>
  <c r="D45" i="98"/>
  <c r="E45" i="98"/>
  <c r="D47" i="98"/>
  <c r="E47" i="98"/>
  <c r="D49" i="98"/>
  <c r="E49" i="98"/>
  <c r="G49" i="98"/>
  <c r="F50" i="98"/>
  <c r="E51" i="98"/>
  <c r="F52" i="98"/>
  <c r="G52" i="98"/>
  <c r="D53" i="98"/>
  <c r="E53" i="98"/>
  <c r="F40" i="98"/>
  <c r="G40" i="98"/>
  <c r="H40" i="98"/>
  <c r="C41" i="98"/>
  <c r="K41" i="139" s="1"/>
  <c r="D41" i="98"/>
  <c r="F39" i="98"/>
  <c r="G39" i="98"/>
  <c r="H39" i="98"/>
  <c r="C39" i="98"/>
  <c r="K39" i="139" s="1"/>
  <c r="C36" i="98"/>
  <c r="K36" i="139" s="1"/>
  <c r="C37" i="98"/>
  <c r="K37" i="139" s="1"/>
  <c r="D36" i="98"/>
  <c r="H36" i="98"/>
  <c r="D37" i="98"/>
  <c r="E37" i="98"/>
  <c r="F37" i="98"/>
  <c r="G37" i="98"/>
  <c r="H37" i="98"/>
  <c r="E35" i="98"/>
  <c r="F35" i="98"/>
  <c r="K17" i="139"/>
  <c r="K19" i="139"/>
  <c r="K21" i="139"/>
  <c r="K25" i="139"/>
  <c r="K28" i="139"/>
  <c r="K29" i="139"/>
  <c r="K30" i="139"/>
  <c r="K31" i="139"/>
  <c r="K32" i="139"/>
  <c r="K33" i="139"/>
  <c r="F8" i="98"/>
  <c r="G8" i="98"/>
  <c r="H8" i="98"/>
  <c r="D9" i="98"/>
  <c r="E9" i="98"/>
  <c r="H7" i="98"/>
  <c r="D7" i="98"/>
  <c r="C8" i="98"/>
  <c r="K8" i="139" s="1"/>
  <c r="C9" i="98"/>
  <c r="K9" i="139" s="1"/>
  <c r="C7" i="98"/>
  <c r="K7" i="139" s="1"/>
  <c r="D38" i="70"/>
  <c r="H37" i="71"/>
  <c r="G11" i="98" l="1"/>
  <c r="D51" i="98"/>
  <c r="C49" i="98"/>
  <c r="K49" i="139" s="1"/>
  <c r="C47" i="98"/>
  <c r="K47" i="139" s="1"/>
  <c r="H44" i="98"/>
  <c r="K20" i="139"/>
  <c r="F11" i="98"/>
  <c r="C53" i="98"/>
  <c r="K53" i="139" s="1"/>
  <c r="C51" i="98"/>
  <c r="K51" i="139" s="1"/>
  <c r="K13" i="139"/>
  <c r="H52" i="98"/>
  <c r="G48" i="98"/>
  <c r="G7" i="98"/>
  <c r="K18" i="139"/>
  <c r="D42" i="98"/>
  <c r="G50" i="98"/>
  <c r="E36" i="98"/>
  <c r="F38" i="66"/>
  <c r="K16" i="139"/>
  <c r="G35" i="98"/>
  <c r="E41" i="98"/>
  <c r="H11" i="98"/>
  <c r="K23" i="139"/>
  <c r="G39" i="65"/>
  <c r="D35" i="98"/>
  <c r="G36" i="98"/>
  <c r="G41" i="98"/>
  <c r="G47" i="98"/>
  <c r="F41" i="98"/>
  <c r="F9" i="98"/>
  <c r="K10" i="70"/>
  <c r="F38" i="56"/>
  <c r="D39" i="65"/>
  <c r="K27" i="139"/>
  <c r="K15" i="139"/>
  <c r="D39" i="98"/>
  <c r="F42" i="98"/>
  <c r="E42" i="98"/>
  <c r="F48" i="98"/>
  <c r="F46" i="98"/>
  <c r="H35" i="98"/>
  <c r="C43" i="98"/>
  <c r="K43" i="139" s="1"/>
  <c r="J38" i="70"/>
  <c r="H38" i="70"/>
  <c r="H9" i="98"/>
  <c r="D11" i="65"/>
  <c r="G38" i="56"/>
  <c r="F39" i="65"/>
  <c r="C38" i="94"/>
  <c r="E39" i="98"/>
  <c r="C42" i="98"/>
  <c r="K42" i="139" s="1"/>
  <c r="F7" i="98"/>
  <c r="C11" i="98"/>
  <c r="K11" i="139" s="1"/>
  <c r="C35" i="98"/>
  <c r="K35" i="139" s="1"/>
  <c r="H51" i="98"/>
  <c r="L38" i="75"/>
  <c r="E38" i="66"/>
  <c r="E38" i="56"/>
  <c r="C40" i="71"/>
  <c r="H45" i="71"/>
  <c r="G11" i="71"/>
  <c r="C38" i="70"/>
  <c r="E10" i="94"/>
  <c r="F38" i="70"/>
  <c r="D10" i="56"/>
  <c r="D38" i="56"/>
  <c r="D40" i="57"/>
  <c r="C42" i="71"/>
  <c r="G42" i="98"/>
  <c r="L10" i="70"/>
  <c r="C11" i="65"/>
  <c r="E38" i="70"/>
  <c r="I10" i="75"/>
  <c r="J10" i="70"/>
  <c r="I10" i="70"/>
  <c r="F10" i="70"/>
  <c r="H9" i="71"/>
  <c r="H36" i="71"/>
  <c r="K44" i="71"/>
  <c r="K10" i="75"/>
  <c r="G8" i="71"/>
  <c r="I9" i="71"/>
  <c r="L38" i="70"/>
  <c r="D11" i="98"/>
  <c r="D10" i="67"/>
  <c r="J38" i="75"/>
  <c r="C10" i="67"/>
  <c r="F38" i="67"/>
  <c r="F38" i="98" s="1"/>
  <c r="D10" i="70"/>
  <c r="F36" i="71"/>
  <c r="G9" i="98"/>
  <c r="G51" i="98"/>
  <c r="G43" i="98"/>
  <c r="D10" i="94"/>
  <c r="K38" i="70"/>
  <c r="D11" i="71"/>
  <c r="D35" i="71"/>
  <c r="D40" i="71"/>
  <c r="D44" i="71"/>
  <c r="C10" i="56"/>
  <c r="D44" i="57"/>
  <c r="E10" i="66"/>
  <c r="E11" i="98"/>
  <c r="H42" i="98"/>
  <c r="F53" i="98"/>
  <c r="F51" i="98"/>
  <c r="F49" i="98"/>
  <c r="F47" i="98"/>
  <c r="F45" i="98"/>
  <c r="F43" i="98"/>
  <c r="G38" i="75"/>
  <c r="K34" i="139"/>
  <c r="K22" i="139"/>
  <c r="C52" i="98"/>
  <c r="K52" i="139" s="1"/>
  <c r="C50" i="98"/>
  <c r="K50" i="139" s="1"/>
  <c r="C48" i="98"/>
  <c r="K48" i="139" s="1"/>
  <c r="C46" i="98"/>
  <c r="K46" i="139" s="1"/>
  <c r="C44" i="98"/>
  <c r="K44" i="139" s="1"/>
  <c r="G38" i="94"/>
  <c r="E38" i="94"/>
  <c r="H38" i="75"/>
  <c r="C38" i="75"/>
  <c r="F38" i="75"/>
  <c r="H41" i="98"/>
  <c r="H53" i="98"/>
  <c r="H45" i="98"/>
  <c r="F38" i="94"/>
  <c r="D38" i="94"/>
  <c r="G53" i="98"/>
  <c r="G45" i="98"/>
  <c r="C10" i="94"/>
  <c r="G10" i="75"/>
  <c r="L10" i="75"/>
  <c r="H10" i="75"/>
  <c r="H38" i="56"/>
  <c r="E39" i="65"/>
  <c r="F10" i="75"/>
  <c r="I38" i="75"/>
  <c r="C38" i="56"/>
  <c r="D40" i="98"/>
  <c r="D52" i="98"/>
  <c r="D50" i="98"/>
  <c r="D48" i="98"/>
  <c r="D46" i="98"/>
  <c r="D44" i="98"/>
  <c r="C38" i="67"/>
  <c r="K26" i="139"/>
  <c r="K14" i="139"/>
  <c r="E8" i="98"/>
  <c r="D10" i="66"/>
  <c r="D8" i="98"/>
  <c r="K24" i="139"/>
  <c r="K12" i="139"/>
  <c r="E40" i="98"/>
  <c r="E52" i="98"/>
  <c r="E50" i="98"/>
  <c r="E48" i="98"/>
  <c r="E46" i="98"/>
  <c r="E44" i="98"/>
  <c r="C39" i="65"/>
  <c r="H10" i="66"/>
  <c r="G10" i="56"/>
  <c r="G10" i="66"/>
  <c r="E10" i="67"/>
  <c r="D38" i="67"/>
  <c r="C38" i="66"/>
  <c r="C40" i="98"/>
  <c r="K40" i="139" s="1"/>
  <c r="E38" i="67"/>
  <c r="H38" i="67"/>
  <c r="G38" i="67"/>
  <c r="H10" i="67"/>
  <c r="G10" i="67"/>
  <c r="F10" i="67"/>
  <c r="H38" i="94"/>
  <c r="H10" i="94"/>
  <c r="G10" i="94"/>
  <c r="F10" i="94"/>
  <c r="D38" i="66"/>
  <c r="H38" i="66"/>
  <c r="G38" i="66"/>
  <c r="F10" i="66"/>
  <c r="C10" i="66"/>
  <c r="G11" i="65"/>
  <c r="F11" i="65"/>
  <c r="E11" i="65"/>
  <c r="H10" i="56"/>
  <c r="F10" i="56"/>
  <c r="E10" i="56"/>
  <c r="D38" i="75"/>
  <c r="E38" i="75"/>
  <c r="K38" i="75"/>
  <c r="C10" i="75"/>
  <c r="J10" i="75"/>
  <c r="E10" i="75"/>
  <c r="D10" i="75"/>
  <c r="I38" i="70"/>
  <c r="E10" i="70"/>
  <c r="C10" i="70"/>
  <c r="H10" i="70"/>
  <c r="G11" i="74"/>
  <c r="F47" i="90"/>
  <c r="D41" i="90"/>
  <c r="D20" i="90"/>
  <c r="D32" i="90"/>
  <c r="F7" i="90"/>
  <c r="C38" i="89"/>
  <c r="D38" i="89" s="1"/>
  <c r="D22" i="89"/>
  <c r="D10" i="89"/>
  <c r="D39" i="89"/>
  <c r="D35" i="134"/>
  <c r="D34" i="134"/>
  <c r="D33" i="134"/>
  <c r="D32" i="134"/>
  <c r="D31" i="134"/>
  <c r="D21" i="134"/>
  <c r="D19" i="134"/>
  <c r="D18" i="134"/>
  <c r="D16" i="134"/>
  <c r="D15" i="134"/>
  <c r="C45" i="52"/>
  <c r="E41" i="52"/>
  <c r="D9" i="52"/>
  <c r="E37" i="49"/>
  <c r="C44" i="49"/>
  <c r="C50" i="49"/>
  <c r="C37" i="49"/>
  <c r="C17" i="49"/>
  <c r="D43" i="57"/>
  <c r="E43" i="57"/>
  <c r="F43" i="57"/>
  <c r="G43" i="57"/>
  <c r="H43" i="57"/>
  <c r="E44" i="57"/>
  <c r="F44" i="57"/>
  <c r="G44" i="57"/>
  <c r="H44" i="57"/>
  <c r="D45" i="57"/>
  <c r="E45" i="57"/>
  <c r="F45" i="57"/>
  <c r="G45" i="57"/>
  <c r="H45" i="57"/>
  <c r="D46" i="57"/>
  <c r="E46" i="57"/>
  <c r="F46" i="57"/>
  <c r="G46" i="57"/>
  <c r="D47" i="57"/>
  <c r="E47" i="57"/>
  <c r="F47" i="57"/>
  <c r="G47" i="57"/>
  <c r="H47" i="57"/>
  <c r="D48" i="57"/>
  <c r="E48" i="57"/>
  <c r="F48" i="57"/>
  <c r="G48" i="57"/>
  <c r="D49" i="57"/>
  <c r="E49" i="57"/>
  <c r="F49" i="57"/>
  <c r="G49" i="57"/>
  <c r="D50" i="57"/>
  <c r="E50" i="57"/>
  <c r="F50" i="57"/>
  <c r="G50" i="57"/>
  <c r="E51" i="57"/>
  <c r="F51" i="57"/>
  <c r="G51" i="57"/>
  <c r="H51" i="57"/>
  <c r="D52" i="57"/>
  <c r="E52" i="57"/>
  <c r="F52" i="57"/>
  <c r="G52" i="57"/>
  <c r="H52" i="57"/>
  <c r="D53" i="57"/>
  <c r="E53" i="57"/>
  <c r="F53" i="57"/>
  <c r="H53" i="57"/>
  <c r="C44" i="57"/>
  <c r="G44" i="139" s="1"/>
  <c r="C45" i="57"/>
  <c r="G45" i="139" s="1"/>
  <c r="C48" i="57"/>
  <c r="G48" i="139" s="1"/>
  <c r="C49" i="57"/>
  <c r="G49" i="139" s="1"/>
  <c r="C50" i="57"/>
  <c r="G50" i="139" s="1"/>
  <c r="C51" i="57"/>
  <c r="G51" i="139" s="1"/>
  <c r="C52" i="57"/>
  <c r="G52" i="139" s="1"/>
  <c r="C53" i="57"/>
  <c r="G53" i="139" s="1"/>
  <c r="J42" i="46"/>
  <c r="E42" i="57"/>
  <c r="F42" i="57"/>
  <c r="G42" i="57"/>
  <c r="C40" i="57"/>
  <c r="G40" i="139" s="1"/>
  <c r="E40" i="57"/>
  <c r="F40" i="57"/>
  <c r="G40" i="57"/>
  <c r="H40" i="57"/>
  <c r="F41" i="46"/>
  <c r="D41" i="57"/>
  <c r="E41" i="57"/>
  <c r="F41" i="57"/>
  <c r="G41" i="57"/>
  <c r="E39" i="57"/>
  <c r="F39" i="57"/>
  <c r="G39" i="57"/>
  <c r="H39" i="57"/>
  <c r="D39" i="57"/>
  <c r="C39" i="57"/>
  <c r="G39" i="139" s="1"/>
  <c r="D36" i="57"/>
  <c r="E36" i="57"/>
  <c r="F36" i="57"/>
  <c r="G36" i="57"/>
  <c r="H36" i="57"/>
  <c r="F37" i="57"/>
  <c r="G37" i="57"/>
  <c r="H37" i="57"/>
  <c r="E35" i="57"/>
  <c r="F35" i="57"/>
  <c r="G35" i="57"/>
  <c r="H35" i="57"/>
  <c r="D35" i="57"/>
  <c r="C36" i="57"/>
  <c r="G36" i="139" s="1"/>
  <c r="C37" i="57"/>
  <c r="G37" i="139" s="1"/>
  <c r="C35" i="57"/>
  <c r="G35" i="139" s="1"/>
  <c r="C12" i="57"/>
  <c r="G12" i="139" s="1"/>
  <c r="D12" i="57"/>
  <c r="E12" i="57"/>
  <c r="F12" i="57"/>
  <c r="G12" i="57"/>
  <c r="H12" i="57"/>
  <c r="C14" i="57"/>
  <c r="G14" i="139" s="1"/>
  <c r="C18" i="57"/>
  <c r="G18" i="139" s="1"/>
  <c r="C20" i="57"/>
  <c r="G20" i="139" s="1"/>
  <c r="H21" i="92"/>
  <c r="C22" i="57"/>
  <c r="G22" i="139" s="1"/>
  <c r="H23" i="92"/>
  <c r="E24" i="52"/>
  <c r="C26" i="57"/>
  <c r="G26" i="139" s="1"/>
  <c r="C27" i="57"/>
  <c r="G27" i="139" s="1"/>
  <c r="C28" i="57"/>
  <c r="G28" i="139" s="1"/>
  <c r="C30" i="57"/>
  <c r="G30" i="139" s="1"/>
  <c r="H33" i="92"/>
  <c r="C34" i="57"/>
  <c r="G34" i="139" s="1"/>
  <c r="E11" i="57"/>
  <c r="F11" i="57"/>
  <c r="G11" i="57"/>
  <c r="H11" i="57"/>
  <c r="C11" i="57"/>
  <c r="G11" i="139" s="1"/>
  <c r="D8" i="57"/>
  <c r="E8" i="57"/>
  <c r="F8" i="57"/>
  <c r="G8" i="57"/>
  <c r="H8" i="57"/>
  <c r="D9" i="57"/>
  <c r="E9" i="57"/>
  <c r="F9" i="57"/>
  <c r="G9" i="57"/>
  <c r="H9" i="57"/>
  <c r="F7" i="57"/>
  <c r="G7" i="57"/>
  <c r="H7" i="57"/>
  <c r="D7" i="57"/>
  <c r="C8" i="57"/>
  <c r="G8" i="139" s="1"/>
  <c r="C9" i="57"/>
  <c r="G9" i="139" s="1"/>
  <c r="C38" i="116"/>
  <c r="C43" i="76"/>
  <c r="D43" i="76"/>
  <c r="E43" i="76"/>
  <c r="F43" i="76"/>
  <c r="G43" i="76"/>
  <c r="H43" i="76"/>
  <c r="I43" i="76"/>
  <c r="J43" i="76"/>
  <c r="K43" i="76"/>
  <c r="L43" i="76"/>
  <c r="C42" i="76"/>
  <c r="D42" i="76"/>
  <c r="E42" i="76"/>
  <c r="F42" i="76"/>
  <c r="G42" i="76"/>
  <c r="H42" i="76"/>
  <c r="I42" i="76"/>
  <c r="J42" i="76"/>
  <c r="K42" i="76"/>
  <c r="L42" i="76"/>
  <c r="C40" i="76"/>
  <c r="D40" i="76"/>
  <c r="E40" i="76"/>
  <c r="F40" i="76"/>
  <c r="G40" i="76"/>
  <c r="H40" i="76"/>
  <c r="I40" i="76"/>
  <c r="J40" i="76"/>
  <c r="K40" i="76"/>
  <c r="L40" i="76"/>
  <c r="C41" i="76"/>
  <c r="D41" i="76"/>
  <c r="E41" i="76"/>
  <c r="F41" i="76"/>
  <c r="G41" i="76"/>
  <c r="H41" i="76"/>
  <c r="I41" i="76"/>
  <c r="J41" i="76"/>
  <c r="K41" i="76"/>
  <c r="L41" i="76"/>
  <c r="C39" i="76"/>
  <c r="D39" i="76"/>
  <c r="E39" i="76"/>
  <c r="F39" i="76"/>
  <c r="G39" i="76"/>
  <c r="H39" i="76"/>
  <c r="I39" i="76"/>
  <c r="J39" i="76"/>
  <c r="K39" i="76"/>
  <c r="L39" i="76"/>
  <c r="C36" i="76"/>
  <c r="D36" i="76"/>
  <c r="E36" i="76"/>
  <c r="F36" i="76"/>
  <c r="G36" i="76"/>
  <c r="H36" i="76"/>
  <c r="I36" i="76"/>
  <c r="J36" i="76"/>
  <c r="K36" i="76"/>
  <c r="L36" i="76"/>
  <c r="C37" i="76"/>
  <c r="D37" i="76"/>
  <c r="E37" i="76"/>
  <c r="F37" i="76"/>
  <c r="G37" i="76"/>
  <c r="H37" i="76"/>
  <c r="I37" i="76"/>
  <c r="J37" i="76"/>
  <c r="K37" i="76"/>
  <c r="L37" i="76"/>
  <c r="C35" i="76"/>
  <c r="C11" i="76"/>
  <c r="D11" i="76"/>
  <c r="E11" i="76"/>
  <c r="F11" i="76"/>
  <c r="G11" i="76"/>
  <c r="H11" i="76"/>
  <c r="I11" i="76"/>
  <c r="J11" i="76"/>
  <c r="K11" i="76"/>
  <c r="L11" i="76"/>
  <c r="C8" i="76"/>
  <c r="D8" i="76"/>
  <c r="E8" i="76"/>
  <c r="F8" i="76"/>
  <c r="G8" i="76"/>
  <c r="H8" i="76"/>
  <c r="I8" i="76"/>
  <c r="J8" i="76"/>
  <c r="K8" i="76"/>
  <c r="L8" i="76"/>
  <c r="C7" i="76"/>
  <c r="D7" i="76"/>
  <c r="E7" i="76"/>
  <c r="F7" i="76"/>
  <c r="G7" i="76"/>
  <c r="H7" i="76"/>
  <c r="I7" i="76"/>
  <c r="J7" i="76"/>
  <c r="K7" i="76"/>
  <c r="L7" i="76"/>
  <c r="G43" i="71"/>
  <c r="G44" i="71"/>
  <c r="G45" i="71"/>
  <c r="G42" i="71"/>
  <c r="C43" i="71"/>
  <c r="D43" i="71"/>
  <c r="E43" i="71"/>
  <c r="F43" i="71"/>
  <c r="H43" i="71"/>
  <c r="I43" i="71"/>
  <c r="J43" i="71"/>
  <c r="K43" i="71"/>
  <c r="E44" i="71"/>
  <c r="F44" i="71"/>
  <c r="H44" i="71"/>
  <c r="I44" i="71"/>
  <c r="J44" i="71"/>
  <c r="D45" i="71"/>
  <c r="E45" i="71"/>
  <c r="F45" i="71"/>
  <c r="I45" i="71"/>
  <c r="J45" i="71"/>
  <c r="K45" i="71"/>
  <c r="I42" i="71"/>
  <c r="J42" i="71"/>
  <c r="K42" i="71"/>
  <c r="H42" i="71"/>
  <c r="D42" i="71"/>
  <c r="E42" i="71"/>
  <c r="F42" i="71"/>
  <c r="E40" i="71"/>
  <c r="F40" i="71"/>
  <c r="G40" i="71"/>
  <c r="H40" i="71"/>
  <c r="I40" i="71"/>
  <c r="J40" i="71"/>
  <c r="K40" i="71"/>
  <c r="C41" i="71"/>
  <c r="D41" i="71"/>
  <c r="E41" i="71"/>
  <c r="F41" i="71"/>
  <c r="G41" i="71"/>
  <c r="H41" i="71"/>
  <c r="I41" i="71"/>
  <c r="J41" i="71"/>
  <c r="K41" i="71"/>
  <c r="I39" i="71"/>
  <c r="J39" i="71"/>
  <c r="K39" i="71"/>
  <c r="H39" i="71"/>
  <c r="G39" i="71"/>
  <c r="D39" i="71"/>
  <c r="E39" i="71"/>
  <c r="F39" i="71"/>
  <c r="C39" i="71"/>
  <c r="C36" i="71"/>
  <c r="D36" i="71"/>
  <c r="E36" i="71"/>
  <c r="G36" i="71"/>
  <c r="I36" i="71"/>
  <c r="J36" i="71"/>
  <c r="K36" i="71"/>
  <c r="C37" i="71"/>
  <c r="D37" i="71"/>
  <c r="E37" i="71"/>
  <c r="F37" i="71"/>
  <c r="G37" i="71"/>
  <c r="I37" i="71"/>
  <c r="J37" i="71"/>
  <c r="K37" i="71"/>
  <c r="I35" i="71"/>
  <c r="J35" i="71"/>
  <c r="K35" i="71"/>
  <c r="H35" i="71"/>
  <c r="G35" i="71"/>
  <c r="E35" i="71"/>
  <c r="F35" i="71"/>
  <c r="C35" i="71"/>
  <c r="I11" i="71"/>
  <c r="J11" i="71"/>
  <c r="K11" i="71"/>
  <c r="H11" i="71"/>
  <c r="E11" i="71"/>
  <c r="F11" i="71"/>
  <c r="C11" i="71"/>
  <c r="C8" i="71"/>
  <c r="D8" i="71"/>
  <c r="E8" i="71"/>
  <c r="F8" i="71"/>
  <c r="H8" i="71"/>
  <c r="I8" i="71"/>
  <c r="J8" i="71"/>
  <c r="K8" i="71"/>
  <c r="C9" i="71"/>
  <c r="D9" i="71"/>
  <c r="E9" i="71"/>
  <c r="F9" i="71"/>
  <c r="G9" i="71"/>
  <c r="J9" i="71"/>
  <c r="K9" i="71"/>
  <c r="I7" i="71"/>
  <c r="J7" i="71"/>
  <c r="K7" i="71"/>
  <c r="H7" i="71"/>
  <c r="G7" i="71"/>
  <c r="D7" i="71"/>
  <c r="E7" i="71"/>
  <c r="F7" i="71"/>
  <c r="C7" i="71"/>
  <c r="C43" i="74"/>
  <c r="E43" i="74"/>
  <c r="D42" i="74"/>
  <c r="E36" i="74"/>
  <c r="G36" i="74"/>
  <c r="D37" i="74"/>
  <c r="E37" i="74"/>
  <c r="C11" i="74"/>
  <c r="G8" i="74"/>
  <c r="D7" i="74"/>
  <c r="G44" i="92"/>
  <c r="H42" i="117"/>
  <c r="C53" i="92"/>
  <c r="C53" i="139" s="1"/>
  <c r="F40" i="92"/>
  <c r="F35" i="117"/>
  <c r="E25" i="92"/>
  <c r="E27" i="92"/>
  <c r="F28" i="92"/>
  <c r="G32" i="92"/>
  <c r="C8" i="117"/>
  <c r="E39" i="43"/>
  <c r="C25" i="117" l="1"/>
  <c r="E37" i="92"/>
  <c r="D8" i="90"/>
  <c r="D30" i="90"/>
  <c r="D24" i="90"/>
  <c r="D18" i="90"/>
  <c r="D12" i="90"/>
  <c r="F40" i="90"/>
  <c r="D43" i="90"/>
  <c r="F43" i="90"/>
  <c r="E21" i="50"/>
  <c r="H41" i="92"/>
  <c r="D42" i="92"/>
  <c r="D11" i="90"/>
  <c r="F29" i="90"/>
  <c r="F23" i="90"/>
  <c r="F17" i="90"/>
  <c r="D35" i="90"/>
  <c r="D42" i="90"/>
  <c r="F42" i="90"/>
  <c r="E17" i="92"/>
  <c r="F39" i="43"/>
  <c r="E7" i="92"/>
  <c r="G40" i="92"/>
  <c r="D7" i="117"/>
  <c r="F8" i="117"/>
  <c r="C42" i="117"/>
  <c r="C23" i="49"/>
  <c r="F11" i="90"/>
  <c r="D29" i="90"/>
  <c r="D23" i="90"/>
  <c r="D17" i="90"/>
  <c r="F35" i="90"/>
  <c r="D53" i="90"/>
  <c r="F53" i="90"/>
  <c r="C24" i="57"/>
  <c r="G24" i="139" s="1"/>
  <c r="D43" i="41"/>
  <c r="D42" i="117"/>
  <c r="F34" i="90"/>
  <c r="F28" i="90"/>
  <c r="F22" i="90"/>
  <c r="F16" i="90"/>
  <c r="F37" i="90"/>
  <c r="D52" i="90"/>
  <c r="F52" i="90"/>
  <c r="F44" i="74"/>
  <c r="C36" i="49"/>
  <c r="C46" i="49"/>
  <c r="D34" i="90"/>
  <c r="D28" i="90"/>
  <c r="D22" i="90"/>
  <c r="D16" i="90"/>
  <c r="F36" i="90"/>
  <c r="D51" i="90"/>
  <c r="F51" i="90"/>
  <c r="C38" i="72"/>
  <c r="E44" i="74"/>
  <c r="H10" i="98"/>
  <c r="E15" i="92"/>
  <c r="I38" i="61"/>
  <c r="F37" i="74"/>
  <c r="C45" i="49"/>
  <c r="D52" i="49"/>
  <c r="F43" i="49"/>
  <c r="E31" i="52"/>
  <c r="C15" i="52"/>
  <c r="D47" i="52"/>
  <c r="F33" i="90"/>
  <c r="F27" i="90"/>
  <c r="F21" i="90"/>
  <c r="F15" i="90"/>
  <c r="D37" i="90"/>
  <c r="D50" i="90"/>
  <c r="F50" i="90"/>
  <c r="F42" i="49"/>
  <c r="C52" i="49"/>
  <c r="E11" i="52"/>
  <c r="D33" i="90"/>
  <c r="D27" i="90"/>
  <c r="D21" i="90"/>
  <c r="D15" i="90"/>
  <c r="D36" i="90"/>
  <c r="D49" i="90"/>
  <c r="F49" i="90"/>
  <c r="D51" i="41"/>
  <c r="C43" i="49"/>
  <c r="E46" i="49"/>
  <c r="D7" i="90"/>
  <c r="F32" i="90"/>
  <c r="F26" i="90"/>
  <c r="F20" i="90"/>
  <c r="F14" i="90"/>
  <c r="D39" i="90"/>
  <c r="D48" i="90"/>
  <c r="F48" i="90"/>
  <c r="E51" i="117"/>
  <c r="C45" i="117"/>
  <c r="D42" i="115"/>
  <c r="F9" i="90"/>
  <c r="F31" i="90"/>
  <c r="F25" i="90"/>
  <c r="F19" i="90"/>
  <c r="F13" i="90"/>
  <c r="D40" i="90"/>
  <c r="D46" i="90"/>
  <c r="F46" i="90"/>
  <c r="D14" i="90"/>
  <c r="C7" i="43"/>
  <c r="C27" i="117"/>
  <c r="F8" i="90"/>
  <c r="D31" i="90"/>
  <c r="D25" i="90"/>
  <c r="D19" i="90"/>
  <c r="D13" i="90"/>
  <c r="F39" i="90"/>
  <c r="D45" i="90"/>
  <c r="F45" i="90"/>
  <c r="F52" i="49"/>
  <c r="D26" i="90"/>
  <c r="D47" i="90"/>
  <c r="G53" i="117"/>
  <c r="C33" i="92"/>
  <c r="C33" i="139" s="1"/>
  <c r="C21" i="92"/>
  <c r="C21" i="139" s="1"/>
  <c r="C26" i="117"/>
  <c r="E9" i="52"/>
  <c r="D9" i="90"/>
  <c r="F30" i="90"/>
  <c r="F24" i="90"/>
  <c r="F18" i="90"/>
  <c r="F12" i="90"/>
  <c r="F41" i="90"/>
  <c r="D44" i="90"/>
  <c r="F44" i="90"/>
  <c r="E10" i="98"/>
  <c r="G39" i="74"/>
  <c r="H38" i="61"/>
  <c r="E32" i="52"/>
  <c r="C32" i="57"/>
  <c r="G32" i="139" s="1"/>
  <c r="H40" i="41"/>
  <c r="F40" i="41"/>
  <c r="C47" i="49"/>
  <c r="E37" i="57"/>
  <c r="F43" i="92"/>
  <c r="F11" i="117"/>
  <c r="F10" i="58"/>
  <c r="E11" i="117"/>
  <c r="D40" i="43"/>
  <c r="G7" i="117"/>
  <c r="D8" i="117"/>
  <c r="F52" i="117"/>
  <c r="H44" i="117"/>
  <c r="F51" i="49"/>
  <c r="D31" i="52"/>
  <c r="D23" i="52"/>
  <c r="C37" i="52"/>
  <c r="F38" i="48"/>
  <c r="G38" i="72"/>
  <c r="G38" i="41"/>
  <c r="E33" i="92"/>
  <c r="E23" i="92"/>
  <c r="C24" i="117"/>
  <c r="C12" i="117"/>
  <c r="C10" i="58"/>
  <c r="C40" i="117"/>
  <c r="E38" i="41"/>
  <c r="E52" i="117"/>
  <c r="E47" i="117"/>
  <c r="E33" i="52"/>
  <c r="D47" i="49"/>
  <c r="E43" i="49"/>
  <c r="D23" i="50"/>
  <c r="E36" i="52"/>
  <c r="L42" i="46"/>
  <c r="C8" i="134"/>
  <c r="D8" i="134" s="1"/>
  <c r="D15" i="89"/>
  <c r="G10" i="41"/>
  <c r="D28" i="52"/>
  <c r="D38" i="72"/>
  <c r="G11" i="117"/>
  <c r="C45" i="92"/>
  <c r="C45" i="139" s="1"/>
  <c r="E21" i="92"/>
  <c r="G8" i="43"/>
  <c r="G39" i="43"/>
  <c r="D46" i="49"/>
  <c r="D43" i="115"/>
  <c r="K42" i="46"/>
  <c r="D26" i="134"/>
  <c r="D32" i="89"/>
  <c r="C25" i="57"/>
  <c r="G25" i="139" s="1"/>
  <c r="C20" i="49"/>
  <c r="E23" i="50"/>
  <c r="E11" i="49"/>
  <c r="D9" i="89"/>
  <c r="E53" i="117"/>
  <c r="D40" i="74"/>
  <c r="E8" i="117"/>
  <c r="E45" i="49"/>
  <c r="E31" i="92"/>
  <c r="E19" i="92"/>
  <c r="C37" i="92"/>
  <c r="C37" i="139" s="1"/>
  <c r="H36" i="92"/>
  <c r="E49" i="117"/>
  <c r="D45" i="49"/>
  <c r="G37" i="46"/>
  <c r="E36" i="46"/>
  <c r="D28" i="134"/>
  <c r="D33" i="89"/>
  <c r="E7" i="57"/>
  <c r="G48" i="92"/>
  <c r="D11" i="92"/>
  <c r="C32" i="49"/>
  <c r="F53" i="92"/>
  <c r="H45" i="92"/>
  <c r="D24" i="52"/>
  <c r="E48" i="117"/>
  <c r="D53" i="117"/>
  <c r="D44" i="41"/>
  <c r="H7" i="117"/>
  <c r="D28" i="89"/>
  <c r="E7" i="43"/>
  <c r="E29" i="92"/>
  <c r="G36" i="92"/>
  <c r="E41" i="92"/>
  <c r="G42" i="92"/>
  <c r="G51" i="117"/>
  <c r="D49" i="117"/>
  <c r="F46" i="117"/>
  <c r="D44" i="117"/>
  <c r="F37" i="49"/>
  <c r="F47" i="49"/>
  <c r="C23" i="50"/>
  <c r="E53" i="52"/>
  <c r="E45" i="52"/>
  <c r="C42" i="115"/>
  <c r="D11" i="134"/>
  <c r="D9" i="134"/>
  <c r="D34" i="89"/>
  <c r="C46" i="115"/>
  <c r="H11" i="117"/>
  <c r="H10" i="58"/>
  <c r="H50" i="117"/>
  <c r="G50" i="92"/>
  <c r="C46" i="57"/>
  <c r="G46" i="139" s="1"/>
  <c r="D35" i="92"/>
  <c r="F36" i="92"/>
  <c r="F42" i="92"/>
  <c r="G43" i="74"/>
  <c r="C9" i="43"/>
  <c r="H53" i="117"/>
  <c r="H48" i="117"/>
  <c r="E51" i="92"/>
  <c r="F46" i="92"/>
  <c r="D44" i="92"/>
  <c r="C11" i="49"/>
  <c r="D40" i="49"/>
  <c r="F36" i="49"/>
  <c r="D45" i="52"/>
  <c r="D46" i="115"/>
  <c r="D21" i="89"/>
  <c r="G10" i="98"/>
  <c r="E38" i="98"/>
  <c r="C29" i="57"/>
  <c r="G29" i="139" s="1"/>
  <c r="E44" i="49"/>
  <c r="C31" i="92"/>
  <c r="C31" i="139" s="1"/>
  <c r="G35" i="92"/>
  <c r="D53" i="41"/>
  <c r="C19" i="49"/>
  <c r="D42" i="49"/>
  <c r="E53" i="49"/>
  <c r="C23" i="52"/>
  <c r="C7" i="57"/>
  <c r="G7" i="139" s="1"/>
  <c r="D17" i="92"/>
  <c r="E47" i="92"/>
  <c r="C29" i="117"/>
  <c r="E41" i="117"/>
  <c r="C17" i="92"/>
  <c r="C17" i="139" s="1"/>
  <c r="F10" i="98"/>
  <c r="F49" i="117"/>
  <c r="C28" i="117"/>
  <c r="E12" i="49"/>
  <c r="C44" i="52"/>
  <c r="C17" i="57"/>
  <c r="G17" i="139" s="1"/>
  <c r="D29" i="92"/>
  <c r="F51" i="117"/>
  <c r="G46" i="117"/>
  <c r="D47" i="41"/>
  <c r="E42" i="43"/>
  <c r="F7" i="117"/>
  <c r="E37" i="117"/>
  <c r="E46" i="117"/>
  <c r="H42" i="92"/>
  <c r="H42" i="57"/>
  <c r="E47" i="52"/>
  <c r="C47" i="57"/>
  <c r="G47" i="139" s="1"/>
  <c r="D51" i="92"/>
  <c r="D51" i="57"/>
  <c r="D39" i="115"/>
  <c r="D38" i="44"/>
  <c r="D23" i="134"/>
  <c r="D39" i="134"/>
  <c r="D26" i="89"/>
  <c r="D40" i="89"/>
  <c r="D38" i="98"/>
  <c r="C38" i="98"/>
  <c r="K38" i="139" s="1"/>
  <c r="D10" i="98"/>
  <c r="C42" i="57"/>
  <c r="G42" i="139" s="1"/>
  <c r="H41" i="57"/>
  <c r="C21" i="57"/>
  <c r="G21" i="139" s="1"/>
  <c r="D43" i="52"/>
  <c r="C43" i="57"/>
  <c r="G43" i="139" s="1"/>
  <c r="F9" i="117"/>
  <c r="C19" i="92"/>
  <c r="C19" i="139" s="1"/>
  <c r="H52" i="92"/>
  <c r="G45" i="92"/>
  <c r="C33" i="49"/>
  <c r="D41" i="49"/>
  <c r="E42" i="49"/>
  <c r="E23" i="52"/>
  <c r="E9" i="92"/>
  <c r="D23" i="92"/>
  <c r="E50" i="117"/>
  <c r="F45" i="92"/>
  <c r="D44" i="49"/>
  <c r="C29" i="49"/>
  <c r="D27" i="52"/>
  <c r="C33" i="57"/>
  <c r="G33" i="139" s="1"/>
  <c r="C19" i="117"/>
  <c r="C41" i="49"/>
  <c r="D43" i="49"/>
  <c r="C27" i="52"/>
  <c r="C41" i="52"/>
  <c r="E35" i="92"/>
  <c r="C18" i="117"/>
  <c r="C10" i="98"/>
  <c r="K10" i="139" s="1"/>
  <c r="C40" i="43"/>
  <c r="G8" i="117"/>
  <c r="C27" i="92"/>
  <c r="C27" i="139" s="1"/>
  <c r="G39" i="117"/>
  <c r="D48" i="41"/>
  <c r="H37" i="117"/>
  <c r="E51" i="49"/>
  <c r="D38" i="51"/>
  <c r="D7" i="92"/>
  <c r="D27" i="92"/>
  <c r="G12" i="92"/>
  <c r="G44" i="117"/>
  <c r="F39" i="74"/>
  <c r="C16" i="117"/>
  <c r="D9" i="92"/>
  <c r="C25" i="49"/>
  <c r="D45" i="41"/>
  <c r="C25" i="92"/>
  <c r="C25" i="139" s="1"/>
  <c r="C41" i="92"/>
  <c r="C41" i="139" s="1"/>
  <c r="F37" i="117"/>
  <c r="H31" i="92"/>
  <c r="H27" i="92"/>
  <c r="H15" i="92"/>
  <c r="D37" i="92"/>
  <c r="D37" i="57"/>
  <c r="C9" i="92"/>
  <c r="C9" i="139" s="1"/>
  <c r="C15" i="49"/>
  <c r="E38" i="44"/>
  <c r="D22" i="134"/>
  <c r="D42" i="57"/>
  <c r="D11" i="43"/>
  <c r="C42" i="43"/>
  <c r="C23" i="92"/>
  <c r="C23" i="139" s="1"/>
  <c r="C35" i="117"/>
  <c r="D7" i="43"/>
  <c r="D9" i="43"/>
  <c r="D39" i="43"/>
  <c r="L36" i="46"/>
  <c r="H50" i="92"/>
  <c r="H50" i="57"/>
  <c r="F41" i="49"/>
  <c r="F45" i="49"/>
  <c r="C11" i="115"/>
  <c r="E41" i="115"/>
  <c r="E45" i="115"/>
  <c r="I41" i="46"/>
  <c r="C42" i="46"/>
  <c r="C27" i="134"/>
  <c r="D27" i="134" s="1"/>
  <c r="D24" i="134"/>
  <c r="D40" i="134"/>
  <c r="D11" i="57"/>
  <c r="D21" i="92"/>
  <c r="D41" i="92"/>
  <c r="C31" i="57"/>
  <c r="G31" i="139" s="1"/>
  <c r="C23" i="57"/>
  <c r="G23" i="139" s="1"/>
  <c r="C19" i="57"/>
  <c r="G19" i="139" s="1"/>
  <c r="C15" i="57"/>
  <c r="G15" i="139" s="1"/>
  <c r="H35" i="92"/>
  <c r="E43" i="92"/>
  <c r="C21" i="49"/>
  <c r="E27" i="52"/>
  <c r="C43" i="52"/>
  <c r="E41" i="46"/>
  <c r="E11" i="92"/>
  <c r="G52" i="117"/>
  <c r="C39" i="49"/>
  <c r="C13" i="49"/>
  <c r="D41" i="52"/>
  <c r="E9" i="115"/>
  <c r="G54" i="139"/>
  <c r="D49" i="41"/>
  <c r="C29" i="92"/>
  <c r="C29" i="139" s="1"/>
  <c r="E45" i="117"/>
  <c r="C31" i="117"/>
  <c r="C31" i="49"/>
  <c r="C31" i="52"/>
  <c r="C19" i="52"/>
  <c r="D25" i="92"/>
  <c r="C49" i="117"/>
  <c r="D45" i="92"/>
  <c r="C30" i="117"/>
  <c r="E44" i="52"/>
  <c r="E42" i="115"/>
  <c r="C41" i="57"/>
  <c r="G41" i="139" s="1"/>
  <c r="F7" i="43"/>
  <c r="C15" i="92"/>
  <c r="C15" i="139" s="1"/>
  <c r="C17" i="117"/>
  <c r="D44" i="52"/>
  <c r="F8" i="92"/>
  <c r="G24" i="92"/>
  <c r="D15" i="92"/>
  <c r="D47" i="117"/>
  <c r="G37" i="117"/>
  <c r="G38" i="98"/>
  <c r="F12" i="92"/>
  <c r="F44" i="117"/>
  <c r="F42" i="43"/>
  <c r="H29" i="92"/>
  <c r="H19" i="92"/>
  <c r="H17" i="92"/>
  <c r="G53" i="92"/>
  <c r="G53" i="57"/>
  <c r="H48" i="57"/>
  <c r="C27" i="49"/>
  <c r="D51" i="49"/>
  <c r="D13" i="134"/>
  <c r="D37" i="134"/>
  <c r="H38" i="98"/>
  <c r="G41" i="43"/>
  <c r="D42" i="43"/>
  <c r="G28" i="92"/>
  <c r="D19" i="92"/>
  <c r="F36" i="74"/>
  <c r="C40" i="74"/>
  <c r="C44" i="74"/>
  <c r="F44" i="49"/>
  <c r="E28" i="52"/>
  <c r="C39" i="52"/>
  <c r="C16" i="57"/>
  <c r="G16" i="139" s="1"/>
  <c r="C13" i="57"/>
  <c r="G13" i="139" s="1"/>
  <c r="H11" i="43"/>
  <c r="E41" i="43"/>
  <c r="F41" i="43"/>
  <c r="E9" i="43"/>
  <c r="C36" i="43"/>
  <c r="C37" i="43"/>
  <c r="F9" i="43"/>
  <c r="C35" i="43"/>
  <c r="D11" i="117"/>
  <c r="D45" i="117"/>
  <c r="G52" i="92"/>
  <c r="G40" i="43"/>
  <c r="D38" i="122"/>
  <c r="D31" i="92"/>
  <c r="G16" i="92"/>
  <c r="C43" i="92"/>
  <c r="C43" i="139" s="1"/>
  <c r="C43" i="117"/>
  <c r="H42" i="43"/>
  <c r="E9" i="117"/>
  <c r="C47" i="117"/>
  <c r="H52" i="117"/>
  <c r="G42" i="117"/>
  <c r="E49" i="92"/>
  <c r="F44" i="92"/>
  <c r="E45" i="92"/>
  <c r="F48" i="117"/>
  <c r="F48" i="92"/>
  <c r="G11" i="43"/>
  <c r="G42" i="43"/>
  <c r="F42" i="117"/>
  <c r="G7" i="92"/>
  <c r="E39" i="92"/>
  <c r="D49" i="92"/>
  <c r="D52" i="41"/>
  <c r="E38" i="42"/>
  <c r="D41" i="43"/>
  <c r="D24" i="50"/>
  <c r="E24" i="50"/>
  <c r="F7" i="92"/>
  <c r="F24" i="50"/>
  <c r="C24" i="50"/>
  <c r="C48" i="115"/>
  <c r="D48" i="115"/>
  <c r="E48" i="115"/>
  <c r="C48" i="92"/>
  <c r="C48" i="139" s="1"/>
  <c r="D48" i="52"/>
  <c r="E48" i="52"/>
  <c r="F11" i="43"/>
  <c r="E38" i="122"/>
  <c r="D41" i="117"/>
  <c r="F38" i="42"/>
  <c r="E40" i="43"/>
  <c r="C15" i="117"/>
  <c r="C39" i="117"/>
  <c r="H40" i="117"/>
  <c r="C53" i="117"/>
  <c r="G8" i="92"/>
  <c r="F48" i="49"/>
  <c r="D36" i="74"/>
  <c r="F40" i="43"/>
  <c r="D40" i="41"/>
  <c r="C8" i="43"/>
  <c r="F8" i="43"/>
  <c r="C7" i="117"/>
  <c r="C14" i="117"/>
  <c r="C41" i="117"/>
  <c r="G40" i="117"/>
  <c r="F53" i="117"/>
  <c r="D51" i="117"/>
  <c r="G48" i="117"/>
  <c r="H43" i="117"/>
  <c r="C52" i="117"/>
  <c r="E35" i="49"/>
  <c r="F50" i="92"/>
  <c r="F50" i="117"/>
  <c r="H41" i="41"/>
  <c r="C41" i="43"/>
  <c r="H7" i="43"/>
  <c r="E8" i="43"/>
  <c r="E10" i="42"/>
  <c r="E7" i="117"/>
  <c r="F40" i="117"/>
  <c r="C51" i="117"/>
  <c r="F52" i="92"/>
  <c r="E53" i="92"/>
  <c r="E10" i="116"/>
  <c r="C36" i="74"/>
  <c r="D38" i="42"/>
  <c r="C39" i="43"/>
  <c r="G7" i="43"/>
  <c r="D8" i="43"/>
  <c r="H9" i="117"/>
  <c r="H39" i="117"/>
  <c r="G50" i="117"/>
  <c r="E35" i="117"/>
  <c r="D53" i="92"/>
  <c r="D33" i="92"/>
  <c r="H25" i="92"/>
  <c r="H35" i="46"/>
  <c r="I35" i="46"/>
  <c r="J35" i="46"/>
  <c r="F35" i="46"/>
  <c r="F35" i="49"/>
  <c r="G35" i="46"/>
  <c r="D35" i="49"/>
  <c r="C35" i="92"/>
  <c r="C35" i="139" s="1"/>
  <c r="F10" i="42"/>
  <c r="E11" i="43"/>
  <c r="D43" i="92"/>
  <c r="D43" i="117"/>
  <c r="D50" i="41"/>
  <c r="E10" i="58"/>
  <c r="D10" i="116"/>
  <c r="D39" i="117"/>
  <c r="D38" i="116"/>
  <c r="C38" i="122"/>
  <c r="D46" i="41"/>
  <c r="C13" i="92"/>
  <c r="C13" i="139" s="1"/>
  <c r="C13" i="117"/>
  <c r="C11" i="43"/>
  <c r="D35" i="43"/>
  <c r="G9" i="117"/>
  <c r="D35" i="117"/>
  <c r="F32" i="92"/>
  <c r="F24" i="92"/>
  <c r="F16" i="92"/>
  <c r="D41" i="41"/>
  <c r="D9" i="117"/>
  <c r="C32" i="117"/>
  <c r="C20" i="117"/>
  <c r="G35" i="117"/>
  <c r="H41" i="117"/>
  <c r="F47" i="117"/>
  <c r="C46" i="117"/>
  <c r="E34" i="92"/>
  <c r="E32" i="92"/>
  <c r="D47" i="92"/>
  <c r="H8" i="117"/>
  <c r="D36" i="117"/>
  <c r="G41" i="117"/>
  <c r="D52" i="117"/>
  <c r="G49" i="117"/>
  <c r="F26" i="50"/>
  <c r="C26" i="50"/>
  <c r="D26" i="50"/>
  <c r="E8" i="92"/>
  <c r="D34" i="92"/>
  <c r="D32" i="92"/>
  <c r="D30" i="92"/>
  <c r="D28" i="92"/>
  <c r="D26" i="92"/>
  <c r="D24" i="92"/>
  <c r="D22" i="92"/>
  <c r="D20" i="92"/>
  <c r="D18" i="92"/>
  <c r="D16" i="92"/>
  <c r="D14" i="92"/>
  <c r="D12" i="92"/>
  <c r="F37" i="92"/>
  <c r="F39" i="92"/>
  <c r="D40" i="92"/>
  <c r="D50" i="115"/>
  <c r="C50" i="92"/>
  <c r="C50" i="139" s="1"/>
  <c r="E50" i="49"/>
  <c r="F50" i="49"/>
  <c r="C50" i="115"/>
  <c r="D50" i="49"/>
  <c r="G51" i="92"/>
  <c r="F7" i="49"/>
  <c r="D7" i="49"/>
  <c r="D7" i="52"/>
  <c r="C34" i="52"/>
  <c r="C30" i="52"/>
  <c r="C26" i="52"/>
  <c r="C22" i="52"/>
  <c r="C18" i="52"/>
  <c r="C14" i="52"/>
  <c r="C38" i="51"/>
  <c r="C40" i="52"/>
  <c r="C52" i="52"/>
  <c r="C48" i="52"/>
  <c r="D37" i="117"/>
  <c r="F41" i="117"/>
  <c r="H51" i="117"/>
  <c r="C44" i="117"/>
  <c r="D8" i="92"/>
  <c r="C34" i="92"/>
  <c r="C34" i="139" s="1"/>
  <c r="C34" i="49"/>
  <c r="C32" i="92"/>
  <c r="C32" i="139" s="1"/>
  <c r="D32" i="52"/>
  <c r="C30" i="92"/>
  <c r="C30" i="139" s="1"/>
  <c r="C30" i="49"/>
  <c r="C28" i="92"/>
  <c r="C28" i="139" s="1"/>
  <c r="C28" i="49"/>
  <c r="C26" i="92"/>
  <c r="C26" i="139" s="1"/>
  <c r="C24" i="92"/>
  <c r="C24" i="139" s="1"/>
  <c r="C22" i="92"/>
  <c r="C22" i="139" s="1"/>
  <c r="C22" i="49"/>
  <c r="C20" i="92"/>
  <c r="C20" i="139" s="1"/>
  <c r="C18" i="92"/>
  <c r="C18" i="139" s="1"/>
  <c r="C18" i="49"/>
  <c r="C16" i="92"/>
  <c r="C16" i="139" s="1"/>
  <c r="C16" i="49"/>
  <c r="C14" i="92"/>
  <c r="C14" i="139" s="1"/>
  <c r="C12" i="92"/>
  <c r="C12" i="139" s="1"/>
  <c r="D12" i="52"/>
  <c r="E12" i="52"/>
  <c r="C38" i="68"/>
  <c r="G40" i="46"/>
  <c r="H40" i="46"/>
  <c r="E40" i="46"/>
  <c r="C40" i="92"/>
  <c r="C40" i="139" s="1"/>
  <c r="D40" i="46"/>
  <c r="E40" i="49"/>
  <c r="F40" i="49"/>
  <c r="E40" i="52"/>
  <c r="C40" i="49"/>
  <c r="E49" i="52"/>
  <c r="D49" i="49"/>
  <c r="H53" i="92"/>
  <c r="F51" i="92"/>
  <c r="G46" i="92"/>
  <c r="E44" i="92"/>
  <c r="D10" i="48"/>
  <c r="C26" i="49"/>
  <c r="C14" i="49"/>
  <c r="D22" i="50"/>
  <c r="F22" i="50"/>
  <c r="D10" i="42"/>
  <c r="C9" i="117"/>
  <c r="H36" i="117"/>
  <c r="D46" i="117"/>
  <c r="G43" i="117"/>
  <c r="F49" i="49"/>
  <c r="C21" i="50"/>
  <c r="G36" i="117"/>
  <c r="H38" i="116"/>
  <c r="E40" i="117"/>
  <c r="H45" i="117"/>
  <c r="F43" i="117"/>
  <c r="C50" i="117"/>
  <c r="E49" i="49"/>
  <c r="C35" i="52"/>
  <c r="C7" i="74"/>
  <c r="E8" i="74"/>
  <c r="C41" i="74"/>
  <c r="C10" i="116"/>
  <c r="C11" i="117"/>
  <c r="C23" i="117"/>
  <c r="F36" i="117"/>
  <c r="G38" i="116"/>
  <c r="D40" i="117"/>
  <c r="D48" i="117"/>
  <c r="G45" i="117"/>
  <c r="E43" i="117"/>
  <c r="L7" i="46"/>
  <c r="C7" i="46"/>
  <c r="E7" i="115"/>
  <c r="K7" i="46"/>
  <c r="F21" i="50"/>
  <c r="C7" i="115"/>
  <c r="C7" i="49"/>
  <c r="E7" i="49"/>
  <c r="D21" i="50"/>
  <c r="H34" i="92"/>
  <c r="H32" i="92"/>
  <c r="H30" i="92"/>
  <c r="H28" i="92"/>
  <c r="H26" i="92"/>
  <c r="H24" i="92"/>
  <c r="H22" i="92"/>
  <c r="H20" i="92"/>
  <c r="H18" i="92"/>
  <c r="H16" i="92"/>
  <c r="H14" i="92"/>
  <c r="H10" i="68"/>
  <c r="H10" i="57" s="1"/>
  <c r="H12" i="92"/>
  <c r="F35" i="92"/>
  <c r="C39" i="46"/>
  <c r="F39" i="46"/>
  <c r="D39" i="52"/>
  <c r="E39" i="52"/>
  <c r="C39" i="92"/>
  <c r="C39" i="139" s="1"/>
  <c r="H40" i="92"/>
  <c r="C54" i="139"/>
  <c r="D50" i="92"/>
  <c r="G47" i="92"/>
  <c r="C7" i="92"/>
  <c r="C7" i="139" s="1"/>
  <c r="E26" i="50"/>
  <c r="C34" i="117"/>
  <c r="C22" i="117"/>
  <c r="C37" i="117"/>
  <c r="E36" i="117"/>
  <c r="F39" i="117"/>
  <c r="H47" i="117"/>
  <c r="F45" i="117"/>
  <c r="C48" i="117"/>
  <c r="D9" i="115"/>
  <c r="C9" i="49"/>
  <c r="H8" i="92"/>
  <c r="G34" i="92"/>
  <c r="G30" i="92"/>
  <c r="G26" i="92"/>
  <c r="G22" i="92"/>
  <c r="G18" i="92"/>
  <c r="G14" i="92"/>
  <c r="G10" i="68"/>
  <c r="G10" i="57" s="1"/>
  <c r="D38" i="68"/>
  <c r="D38" i="57" s="1"/>
  <c r="D39" i="92"/>
  <c r="C53" i="49"/>
  <c r="D53" i="49"/>
  <c r="E52" i="92"/>
  <c r="F47" i="92"/>
  <c r="H7" i="92"/>
  <c r="C35" i="49"/>
  <c r="C49" i="49"/>
  <c r="F41" i="41"/>
  <c r="C33" i="117"/>
  <c r="C21" i="117"/>
  <c r="C36" i="117"/>
  <c r="H35" i="117"/>
  <c r="E39" i="117"/>
  <c r="D50" i="117"/>
  <c r="G47" i="117"/>
  <c r="L8" i="46"/>
  <c r="C8" i="92"/>
  <c r="C8" i="139" s="1"/>
  <c r="E8" i="49"/>
  <c r="C8" i="46"/>
  <c r="C8" i="52"/>
  <c r="D8" i="52"/>
  <c r="E8" i="52"/>
  <c r="F34" i="92"/>
  <c r="F30" i="92"/>
  <c r="F26" i="92"/>
  <c r="F22" i="92"/>
  <c r="F18" i="92"/>
  <c r="F14" i="92"/>
  <c r="H37" i="92"/>
  <c r="H39" i="92"/>
  <c r="C52" i="115"/>
  <c r="D52" i="115"/>
  <c r="E52" i="115"/>
  <c r="C52" i="92"/>
  <c r="C52" i="139" s="1"/>
  <c r="E52" i="49"/>
  <c r="D52" i="92"/>
  <c r="G49" i="92"/>
  <c r="H44" i="92"/>
  <c r="C49" i="92"/>
  <c r="C49" i="139" s="1"/>
  <c r="C8" i="49"/>
  <c r="E25" i="50"/>
  <c r="D7" i="46"/>
  <c r="K8" i="46"/>
  <c r="L39" i="46"/>
  <c r="E30" i="92"/>
  <c r="E28" i="92"/>
  <c r="E26" i="92"/>
  <c r="E24" i="92"/>
  <c r="E22" i="92"/>
  <c r="E20" i="92"/>
  <c r="E18" i="92"/>
  <c r="E16" i="92"/>
  <c r="E14" i="92"/>
  <c r="E12" i="92"/>
  <c r="G37" i="92"/>
  <c r="G39" i="92"/>
  <c r="E38" i="68"/>
  <c r="E38" i="57" s="1"/>
  <c r="E40" i="92"/>
  <c r="D51" i="115"/>
  <c r="E51" i="115"/>
  <c r="D51" i="52"/>
  <c r="E51" i="52"/>
  <c r="H51" i="92"/>
  <c r="F49" i="92"/>
  <c r="F8" i="49"/>
  <c r="F12" i="49"/>
  <c r="C25" i="50"/>
  <c r="L9" i="46"/>
  <c r="J8" i="46"/>
  <c r="F37" i="46"/>
  <c r="D36" i="46"/>
  <c r="K39" i="46"/>
  <c r="H11" i="46"/>
  <c r="J11" i="46"/>
  <c r="F11" i="46"/>
  <c r="G11" i="46"/>
  <c r="I11" i="46"/>
  <c r="F11" i="49"/>
  <c r="G33" i="92"/>
  <c r="G31" i="92"/>
  <c r="G29" i="92"/>
  <c r="G27" i="92"/>
  <c r="G25" i="92"/>
  <c r="G23" i="92"/>
  <c r="G21" i="92"/>
  <c r="G19" i="92"/>
  <c r="G17" i="92"/>
  <c r="G15" i="92"/>
  <c r="K37" i="46"/>
  <c r="L37" i="46"/>
  <c r="D37" i="115"/>
  <c r="E37" i="115"/>
  <c r="G41" i="92"/>
  <c r="D47" i="115"/>
  <c r="C47" i="52"/>
  <c r="E47" i="115"/>
  <c r="E46" i="92"/>
  <c r="H43" i="92"/>
  <c r="D8" i="49"/>
  <c r="D12" i="49"/>
  <c r="E48" i="49"/>
  <c r="F39" i="49"/>
  <c r="D37" i="49"/>
  <c r="E11" i="74"/>
  <c r="E35" i="74"/>
  <c r="E42" i="117"/>
  <c r="H9" i="92"/>
  <c r="H11" i="92"/>
  <c r="F33" i="92"/>
  <c r="F31" i="92"/>
  <c r="F29" i="92"/>
  <c r="F27" i="92"/>
  <c r="F25" i="92"/>
  <c r="F23" i="92"/>
  <c r="F21" i="92"/>
  <c r="F19" i="92"/>
  <c r="F17" i="92"/>
  <c r="F15" i="92"/>
  <c r="J36" i="46"/>
  <c r="C36" i="92"/>
  <c r="C36" i="139" s="1"/>
  <c r="E36" i="115"/>
  <c r="D36" i="52"/>
  <c r="F41" i="92"/>
  <c r="C46" i="92"/>
  <c r="C46" i="139" s="1"/>
  <c r="D46" i="92"/>
  <c r="G43" i="92"/>
  <c r="C51" i="92"/>
  <c r="C51" i="139" s="1"/>
  <c r="C47" i="92"/>
  <c r="C47" i="139" s="1"/>
  <c r="C11" i="92"/>
  <c r="C11" i="139" s="1"/>
  <c r="C51" i="49"/>
  <c r="E36" i="49"/>
  <c r="E47" i="49"/>
  <c r="D25" i="50"/>
  <c r="F25" i="50"/>
  <c r="C11" i="52"/>
  <c r="C10" i="51"/>
  <c r="D40" i="52"/>
  <c r="K36" i="46"/>
  <c r="C14" i="89"/>
  <c r="D14" i="89" s="1"/>
  <c r="D16" i="89"/>
  <c r="E7" i="74"/>
  <c r="E40" i="74"/>
  <c r="E44" i="117"/>
  <c r="G9" i="92"/>
  <c r="G11" i="92"/>
  <c r="E48" i="92"/>
  <c r="C24" i="49"/>
  <c r="C10" i="48"/>
  <c r="C12" i="49"/>
  <c r="D48" i="49"/>
  <c r="E39" i="49"/>
  <c r="D11" i="49"/>
  <c r="E35" i="52"/>
  <c r="D53" i="52"/>
  <c r="D49" i="52"/>
  <c r="D36" i="115"/>
  <c r="F9" i="92"/>
  <c r="F11" i="92"/>
  <c r="E36" i="92"/>
  <c r="E42" i="92"/>
  <c r="D48" i="92"/>
  <c r="D36" i="49"/>
  <c r="E38" i="48"/>
  <c r="E41" i="49"/>
  <c r="F23" i="50"/>
  <c r="D11" i="52"/>
  <c r="D35" i="52"/>
  <c r="C53" i="52"/>
  <c r="C49" i="52"/>
  <c r="C51" i="115"/>
  <c r="C47" i="115"/>
  <c r="D36" i="92"/>
  <c r="E50" i="92"/>
  <c r="C48" i="49"/>
  <c r="D39" i="49"/>
  <c r="F46" i="49"/>
  <c r="C7" i="52"/>
  <c r="E34" i="52"/>
  <c r="E30" i="52"/>
  <c r="E26" i="52"/>
  <c r="E22" i="52"/>
  <c r="E37" i="52"/>
  <c r="E52" i="52"/>
  <c r="C51" i="52"/>
  <c r="E8" i="115"/>
  <c r="E12" i="115"/>
  <c r="C39" i="115"/>
  <c r="E50" i="115"/>
  <c r="E46" i="115"/>
  <c r="G7" i="46"/>
  <c r="D9" i="46"/>
  <c r="C11" i="46"/>
  <c r="C35" i="46"/>
  <c r="J37" i="46"/>
  <c r="H36" i="46"/>
  <c r="F40" i="46"/>
  <c r="F53" i="49"/>
  <c r="C22" i="50"/>
  <c r="E22" i="50"/>
  <c r="E7" i="52"/>
  <c r="D34" i="52"/>
  <c r="D30" i="52"/>
  <c r="D26" i="52"/>
  <c r="D22" i="52"/>
  <c r="D37" i="52"/>
  <c r="D52" i="52"/>
  <c r="D8" i="115"/>
  <c r="D12" i="115"/>
  <c r="E39" i="115"/>
  <c r="C9" i="46"/>
  <c r="C42" i="49"/>
  <c r="E50" i="52"/>
  <c r="E46" i="52"/>
  <c r="D50" i="52"/>
  <c r="D46" i="52"/>
  <c r="E43" i="52"/>
  <c r="D7" i="115"/>
  <c r="F9" i="46"/>
  <c r="D8" i="46"/>
  <c r="C32" i="52"/>
  <c r="C28" i="52"/>
  <c r="C24" i="52"/>
  <c r="C20" i="52"/>
  <c r="C16" i="52"/>
  <c r="C12" i="52"/>
  <c r="C50" i="52"/>
  <c r="C46" i="52"/>
  <c r="E43" i="115"/>
  <c r="E9" i="46"/>
  <c r="I36" i="46"/>
  <c r="J41" i="46"/>
  <c r="C30" i="89"/>
  <c r="D30" i="89" s="1"/>
  <c r="C35" i="115"/>
  <c r="E53" i="115"/>
  <c r="E49" i="115"/>
  <c r="K9" i="46"/>
  <c r="I8" i="46"/>
  <c r="E37" i="46"/>
  <c r="C36" i="46"/>
  <c r="D41" i="46"/>
  <c r="J39" i="46"/>
  <c r="E10" i="68"/>
  <c r="C38" i="48"/>
  <c r="E29" i="52"/>
  <c r="E25" i="52"/>
  <c r="E21" i="52"/>
  <c r="C42" i="52"/>
  <c r="E11" i="115"/>
  <c r="E35" i="115"/>
  <c r="D41" i="115"/>
  <c r="D53" i="115"/>
  <c r="D49" i="115"/>
  <c r="D45" i="115"/>
  <c r="F10" i="68"/>
  <c r="F10" i="57" s="1"/>
  <c r="D10" i="68"/>
  <c r="D10" i="57" s="1"/>
  <c r="C44" i="115"/>
  <c r="D44" i="115"/>
  <c r="C9" i="52"/>
  <c r="D33" i="52"/>
  <c r="D29" i="52"/>
  <c r="D25" i="52"/>
  <c r="D21" i="52"/>
  <c r="D10" i="51"/>
  <c r="E42" i="52"/>
  <c r="D11" i="115"/>
  <c r="D35" i="115"/>
  <c r="C41" i="115"/>
  <c r="C53" i="115"/>
  <c r="C49" i="115"/>
  <c r="C45" i="115"/>
  <c r="C10" i="68"/>
  <c r="C10" i="57" s="1"/>
  <c r="G10" i="139" s="1"/>
  <c r="G41" i="46"/>
  <c r="H41" i="46"/>
  <c r="H42" i="46"/>
  <c r="I42" i="46"/>
  <c r="C43" i="115"/>
  <c r="C44" i="92"/>
  <c r="C44" i="139" s="1"/>
  <c r="C42" i="92"/>
  <c r="C42" i="139" s="1"/>
  <c r="C33" i="52"/>
  <c r="C29" i="52"/>
  <c r="C25" i="52"/>
  <c r="C21" i="52"/>
  <c r="C17" i="52"/>
  <c r="C13" i="52"/>
  <c r="C36" i="52"/>
  <c r="D42" i="52"/>
  <c r="E44" i="115"/>
  <c r="F7" i="46"/>
  <c r="L11" i="46"/>
  <c r="L35" i="46"/>
  <c r="I37" i="46"/>
  <c r="G36" i="46"/>
  <c r="C10" i="90"/>
  <c r="G7" i="74"/>
  <c r="D8" i="74"/>
  <c r="G40" i="74"/>
  <c r="C8" i="115"/>
  <c r="C12" i="115"/>
  <c r="E7" i="46"/>
  <c r="K11" i="46"/>
  <c r="K35" i="46"/>
  <c r="H37" i="46"/>
  <c r="F36" i="46"/>
  <c r="F7" i="74"/>
  <c r="C8" i="74"/>
  <c r="F40" i="74"/>
  <c r="F38" i="72"/>
  <c r="G44" i="74"/>
  <c r="E38" i="54"/>
  <c r="J9" i="46"/>
  <c r="H8" i="46"/>
  <c r="D37" i="46"/>
  <c r="L40" i="46"/>
  <c r="I39" i="46"/>
  <c r="G42" i="46"/>
  <c r="E38" i="72"/>
  <c r="D11" i="74"/>
  <c r="D35" i="74"/>
  <c r="D38" i="54"/>
  <c r="E40" i="115"/>
  <c r="I9" i="46"/>
  <c r="G8" i="46"/>
  <c r="C37" i="46"/>
  <c r="C41" i="46"/>
  <c r="K40" i="46"/>
  <c r="H39" i="46"/>
  <c r="F42" i="46"/>
  <c r="E39" i="46"/>
  <c r="C37" i="115"/>
  <c r="C40" i="115"/>
  <c r="D40" i="115"/>
  <c r="H9" i="46"/>
  <c r="F8" i="46"/>
  <c r="E11" i="46"/>
  <c r="E35" i="46"/>
  <c r="C40" i="46"/>
  <c r="J40" i="46"/>
  <c r="G38" i="44"/>
  <c r="G39" i="46"/>
  <c r="E42" i="46"/>
  <c r="D39" i="46"/>
  <c r="C36" i="89"/>
  <c r="D36" i="89" s="1"/>
  <c r="G41" i="74"/>
  <c r="G37" i="74"/>
  <c r="J7" i="46"/>
  <c r="G9" i="46"/>
  <c r="E8" i="46"/>
  <c r="D11" i="46"/>
  <c r="L41" i="46"/>
  <c r="I40" i="46"/>
  <c r="F38" i="44"/>
  <c r="D42" i="46"/>
  <c r="F41" i="74"/>
  <c r="D10" i="54"/>
  <c r="I7" i="46"/>
  <c r="K41" i="46"/>
  <c r="E41" i="74"/>
  <c r="C9" i="115"/>
  <c r="C10" i="54"/>
  <c r="C36" i="115"/>
  <c r="H7" i="46"/>
  <c r="J38" i="44"/>
  <c r="F8" i="74"/>
  <c r="D41" i="74"/>
  <c r="D10" i="134"/>
  <c r="C38" i="90"/>
  <c r="D38" i="90" s="1"/>
  <c r="E39" i="74"/>
  <c r="D44" i="74"/>
  <c r="D39" i="74"/>
  <c r="D41" i="134"/>
  <c r="D29" i="134"/>
  <c r="D41" i="89"/>
  <c r="C42" i="74"/>
  <c r="E10" i="44"/>
  <c r="K38" i="44"/>
  <c r="E38" i="90"/>
  <c r="F38" i="90" s="1"/>
  <c r="C37" i="74"/>
  <c r="G42" i="74"/>
  <c r="F43" i="74"/>
  <c r="D10" i="44"/>
  <c r="H10" i="44"/>
  <c r="C27" i="89"/>
  <c r="D27" i="89" s="1"/>
  <c r="F42" i="74"/>
  <c r="G10" i="44"/>
  <c r="L38" i="44"/>
  <c r="I38" i="44"/>
  <c r="C14" i="134"/>
  <c r="D14" i="134" s="1"/>
  <c r="G35" i="74"/>
  <c r="E42" i="74"/>
  <c r="D43" i="74"/>
  <c r="C38" i="44"/>
  <c r="H38" i="44"/>
  <c r="D25" i="134"/>
  <c r="E10" i="90"/>
  <c r="F11" i="74"/>
  <c r="F35" i="74"/>
  <c r="C10" i="72"/>
  <c r="D10" i="72"/>
  <c r="G10" i="72"/>
  <c r="F10" i="72"/>
  <c r="E10" i="72"/>
  <c r="C20" i="89"/>
  <c r="D20" i="89" s="1"/>
  <c r="C8" i="89"/>
  <c r="D8" i="89" s="1"/>
  <c r="D18" i="89"/>
  <c r="D24" i="89"/>
  <c r="D37" i="89"/>
  <c r="D25" i="89"/>
  <c r="D31" i="89"/>
  <c r="D19" i="89"/>
  <c r="D13" i="89"/>
  <c r="D11" i="89"/>
  <c r="D23" i="89"/>
  <c r="D29" i="89"/>
  <c r="D35" i="89"/>
  <c r="C38" i="134"/>
  <c r="D38" i="134" s="1"/>
  <c r="C36" i="134"/>
  <c r="D36" i="134" s="1"/>
  <c r="C30" i="134"/>
  <c r="D30" i="134" s="1"/>
  <c r="C20" i="134"/>
  <c r="L10" i="44"/>
  <c r="K10" i="44"/>
  <c r="F10" i="44"/>
  <c r="C10" i="44"/>
  <c r="J10" i="44"/>
  <c r="I10" i="44"/>
  <c r="C38" i="54"/>
  <c r="E10" i="54"/>
  <c r="E38" i="51"/>
  <c r="E10" i="51"/>
  <c r="F10" i="48"/>
  <c r="E10" i="48"/>
  <c r="D38" i="48"/>
  <c r="D38" i="49" s="1"/>
  <c r="H38" i="68"/>
  <c r="H38" i="57" s="1"/>
  <c r="G38" i="68"/>
  <c r="G38" i="57" s="1"/>
  <c r="F38" i="68"/>
  <c r="F38" i="57" s="1"/>
  <c r="F38" i="116"/>
  <c r="E38" i="116"/>
  <c r="H10" i="116"/>
  <c r="G10" i="116"/>
  <c r="F10" i="116"/>
  <c r="H38" i="42"/>
  <c r="G38" i="42"/>
  <c r="I10" i="42"/>
  <c r="H10" i="42"/>
  <c r="G10" i="42"/>
  <c r="C38" i="41"/>
  <c r="H36" i="41"/>
  <c r="H37" i="41"/>
  <c r="E10" i="41"/>
  <c r="D10" i="58"/>
  <c r="G10" i="58"/>
  <c r="C10" i="38"/>
  <c r="C10" i="41"/>
  <c r="H38" i="123"/>
  <c r="G38" i="71" s="1"/>
  <c r="E38" i="71"/>
  <c r="F38" i="71"/>
  <c r="C38" i="71"/>
  <c r="D10" i="123"/>
  <c r="C10" i="71" s="1"/>
  <c r="C12" i="134" l="1"/>
  <c r="D12" i="134" s="1"/>
  <c r="C12" i="89"/>
  <c r="D12" i="89" s="1"/>
  <c r="E38" i="115"/>
  <c r="E10" i="92"/>
  <c r="E38" i="46"/>
  <c r="D38" i="46"/>
  <c r="G38" i="46"/>
  <c r="C38" i="57"/>
  <c r="G38" i="139" s="1"/>
  <c r="E38" i="52"/>
  <c r="E10" i="57"/>
  <c r="D38" i="52"/>
  <c r="F38" i="46"/>
  <c r="H38" i="46"/>
  <c r="F38" i="49"/>
  <c r="C38" i="46"/>
  <c r="L38" i="46"/>
  <c r="K38" i="46"/>
  <c r="E10" i="52"/>
  <c r="E38" i="49"/>
  <c r="J38" i="46"/>
  <c r="C38" i="115"/>
  <c r="I38" i="46"/>
  <c r="D38" i="115"/>
  <c r="C38" i="49"/>
  <c r="D10" i="92"/>
  <c r="D10" i="117"/>
  <c r="E10" i="117"/>
  <c r="F10" i="92"/>
  <c r="F10" i="117"/>
  <c r="D10" i="41"/>
  <c r="C10" i="52"/>
  <c r="E10" i="49"/>
  <c r="C10" i="115"/>
  <c r="G10" i="117"/>
  <c r="L10" i="46"/>
  <c r="D10" i="46"/>
  <c r="F10" i="49"/>
  <c r="C17" i="134"/>
  <c r="D17" i="134" s="1"/>
  <c r="D20" i="134"/>
  <c r="H10" i="92"/>
  <c r="D10" i="52"/>
  <c r="F10" i="41"/>
  <c r="H10" i="117"/>
  <c r="C10" i="49"/>
  <c r="C10" i="43"/>
  <c r="I10" i="46"/>
  <c r="C38" i="52"/>
  <c r="J10" i="46"/>
  <c r="G10" i="92"/>
  <c r="C10" i="46"/>
  <c r="F10" i="46"/>
  <c r="G10" i="46"/>
  <c r="E10" i="46"/>
  <c r="D10" i="115"/>
  <c r="E10" i="115"/>
  <c r="K10" i="46"/>
  <c r="H10" i="46"/>
  <c r="D10" i="49"/>
  <c r="C17" i="89"/>
  <c r="D17" i="89" s="1"/>
  <c r="D38" i="71"/>
  <c r="F10" i="71"/>
  <c r="E10" i="71"/>
  <c r="D10" i="71"/>
  <c r="G10" i="71"/>
  <c r="M38" i="64"/>
  <c r="L38" i="76" s="1"/>
  <c r="L38" i="64"/>
  <c r="K38" i="76" s="1"/>
  <c r="D10" i="64" l="1"/>
  <c r="C10" i="76" s="1"/>
  <c r="M10" i="64"/>
  <c r="L10" i="76" s="1"/>
  <c r="L10" i="64"/>
  <c r="K10" i="76" s="1"/>
  <c r="G10" i="64"/>
  <c r="F10" i="76" s="1"/>
  <c r="H38" i="64"/>
  <c r="G38" i="76" s="1"/>
  <c r="E38" i="64"/>
  <c r="D38" i="76" s="1"/>
  <c r="D38" i="64"/>
  <c r="C38" i="76" s="1"/>
  <c r="G38" i="64"/>
  <c r="F38" i="76" s="1"/>
  <c r="K38" i="64"/>
  <c r="J38" i="76" s="1"/>
  <c r="I38" i="64"/>
  <c r="H38" i="76" s="1"/>
  <c r="F38" i="64"/>
  <c r="E38" i="76" s="1"/>
  <c r="C38" i="64"/>
  <c r="J38" i="64"/>
  <c r="I38" i="76" s="1"/>
  <c r="C10" i="64"/>
  <c r="K10" i="64"/>
  <c r="J10" i="76" s="1"/>
  <c r="J10" i="64"/>
  <c r="I10" i="76" s="1"/>
  <c r="F10" i="64"/>
  <c r="E10" i="76" s="1"/>
  <c r="I10" i="64"/>
  <c r="H10" i="76" s="1"/>
  <c r="H10" i="64"/>
  <c r="G10" i="76" s="1"/>
  <c r="E10" i="64"/>
  <c r="D10" i="76" s="1"/>
  <c r="K38" i="71"/>
  <c r="C38" i="61"/>
  <c r="D38" i="61"/>
  <c r="C38" i="74" s="1"/>
  <c r="G10" i="74"/>
  <c r="C10" i="74"/>
  <c r="D10" i="74"/>
  <c r="E10" i="74"/>
  <c r="F10" i="74"/>
  <c r="C10" i="61"/>
  <c r="H38" i="58"/>
  <c r="E38" i="58"/>
  <c r="D42" i="41"/>
  <c r="D38" i="38"/>
  <c r="D38" i="43" s="1"/>
  <c r="H38" i="38"/>
  <c r="E38" i="38"/>
  <c r="E38" i="43" s="1"/>
  <c r="F38" i="38"/>
  <c r="F38" i="43" s="1"/>
  <c r="G38" i="38"/>
  <c r="G38" i="43" s="1"/>
  <c r="C38" i="38"/>
  <c r="D10" i="38"/>
  <c r="D10" i="43" s="1"/>
  <c r="E10" i="38"/>
  <c r="E10" i="43" s="1"/>
  <c r="F10" i="38"/>
  <c r="F10" i="43" s="1"/>
  <c r="G10" i="38"/>
  <c r="G10" i="43" s="1"/>
  <c r="H10" i="38"/>
  <c r="H10" i="43" s="1"/>
  <c r="C10" i="92" l="1"/>
  <c r="C10" i="139" s="1"/>
  <c r="C10" i="117"/>
  <c r="E38" i="92"/>
  <c r="E38" i="117"/>
  <c r="H38" i="117"/>
  <c r="H38" i="92"/>
  <c r="H38" i="41"/>
  <c r="F38" i="41"/>
  <c r="C38" i="43"/>
  <c r="D38" i="41"/>
  <c r="H7" i="41"/>
  <c r="F7" i="41"/>
  <c r="D7" i="41"/>
  <c r="D11" i="41"/>
  <c r="F11" i="41"/>
  <c r="H11" i="41"/>
  <c r="D10" i="122"/>
  <c r="D10" i="90" s="1"/>
  <c r="F8" i="41"/>
  <c r="H8" i="41"/>
  <c r="D8" i="41"/>
  <c r="D33" i="41"/>
  <c r="H33" i="41"/>
  <c r="F33" i="41"/>
  <c r="D31" i="41"/>
  <c r="H31" i="41"/>
  <c r="F29" i="41"/>
  <c r="D29" i="41"/>
  <c r="H29" i="41"/>
  <c r="F27" i="41"/>
  <c r="H27" i="41"/>
  <c r="D27" i="41"/>
  <c r="D25" i="41"/>
  <c r="F25" i="41"/>
  <c r="H25" i="41"/>
  <c r="D23" i="41"/>
  <c r="H23" i="41"/>
  <c r="F23" i="41"/>
  <c r="F21" i="41"/>
  <c r="H21" i="41"/>
  <c r="D21" i="41"/>
  <c r="D19" i="41"/>
  <c r="H19" i="41"/>
  <c r="F19" i="41"/>
  <c r="F17" i="41"/>
  <c r="D17" i="41"/>
  <c r="H17" i="41"/>
  <c r="H15" i="41"/>
  <c r="F15" i="41"/>
  <c r="D15" i="41"/>
  <c r="F37" i="41"/>
  <c r="D37" i="41"/>
  <c r="C10" i="122"/>
  <c r="H10" i="71"/>
  <c r="C10" i="123"/>
  <c r="F9" i="41"/>
  <c r="H9" i="41"/>
  <c r="D9" i="41"/>
  <c r="H35" i="41"/>
  <c r="F35" i="41"/>
  <c r="D35" i="41"/>
  <c r="D38" i="58"/>
  <c r="G38" i="58"/>
  <c r="J38" i="71"/>
  <c r="F38" i="58"/>
  <c r="I38" i="71"/>
  <c r="D34" i="41"/>
  <c r="H34" i="41"/>
  <c r="F34" i="41"/>
  <c r="F32" i="41"/>
  <c r="H32" i="41"/>
  <c r="D32" i="41"/>
  <c r="D30" i="41"/>
  <c r="H30" i="41"/>
  <c r="F30" i="41"/>
  <c r="D28" i="41"/>
  <c r="H28" i="41"/>
  <c r="F26" i="41"/>
  <c r="H26" i="41"/>
  <c r="D26" i="41"/>
  <c r="D24" i="41"/>
  <c r="H24" i="41"/>
  <c r="F24" i="41"/>
  <c r="D22" i="41"/>
  <c r="H22" i="41"/>
  <c r="D20" i="41"/>
  <c r="D18" i="41"/>
  <c r="H18" i="41"/>
  <c r="F16" i="41"/>
  <c r="H16" i="41"/>
  <c r="D16" i="41"/>
  <c r="F14" i="41"/>
  <c r="H14" i="41"/>
  <c r="D14" i="41"/>
  <c r="H12" i="41"/>
  <c r="F12" i="41"/>
  <c r="D12" i="41"/>
  <c r="F36" i="41"/>
  <c r="D36" i="41"/>
  <c r="G38" i="74"/>
  <c r="D39" i="41"/>
  <c r="F39" i="41"/>
  <c r="H39" i="41"/>
  <c r="G38" i="61"/>
  <c r="F38" i="74" s="1"/>
  <c r="C38" i="58"/>
  <c r="F38" i="61"/>
  <c r="E38" i="74" s="1"/>
  <c r="K10" i="71"/>
  <c r="E38" i="61"/>
  <c r="D38" i="74" s="1"/>
  <c r="H38" i="71"/>
  <c r="J10" i="71"/>
  <c r="I10" i="71"/>
  <c r="E10" i="122"/>
  <c r="F10" i="90" s="1"/>
  <c r="G38" i="92" l="1"/>
  <c r="G38" i="117"/>
  <c r="F38" i="117"/>
  <c r="F38" i="92"/>
  <c r="C38" i="117"/>
  <c r="C38" i="92"/>
  <c r="C38" i="139" s="1"/>
  <c r="D38" i="117"/>
  <c r="D38" i="92"/>
  <c r="H10" i="41"/>
</calcChain>
</file>

<file path=xl/sharedStrings.xml><?xml version="1.0" encoding="utf-8"?>
<sst xmlns="http://schemas.openxmlformats.org/spreadsheetml/2006/main" count="3142" uniqueCount="346">
  <si>
    <t>Total</t>
  </si>
  <si>
    <t>%</t>
  </si>
  <si>
    <t>Própria empresa</t>
  </si>
  <si>
    <t>Centro Emprego/Formação (IEFP)</t>
  </si>
  <si>
    <t>Assoc. empregadores</t>
  </si>
  <si>
    <t>Assoc. sindicais/profissionais</t>
  </si>
  <si>
    <t>escolas/univers.</t>
  </si>
  <si>
    <t>Empresas Formação</t>
  </si>
  <si>
    <t>Emp. cuja ativ. não é formação</t>
  </si>
  <si>
    <t>Outros</t>
  </si>
  <si>
    <t>direito adq. No ano de ref.</t>
  </si>
  <si>
    <t>Por antecipação do direito</t>
  </si>
  <si>
    <t>Empregador</t>
  </si>
  <si>
    <t>Trabalhador (artº 131, Lei 7/2009)</t>
  </si>
  <si>
    <t>Empresa utiliz. mão de obra</t>
  </si>
  <si>
    <t>Sexo</t>
  </si>
  <si>
    <t>Escalão etário</t>
  </si>
  <si>
    <t>65 e mais anos</t>
  </si>
  <si>
    <t>Menos de 18 anos</t>
  </si>
  <si>
    <t>18 a 34 anos</t>
  </si>
  <si>
    <t>35 a 44 anos</t>
  </si>
  <si>
    <t>45 a 64 anos</t>
  </si>
  <si>
    <t>1 Inferior ao 1º ciclo do ensino básico</t>
  </si>
  <si>
    <t>2 Ensino básico</t>
  </si>
  <si>
    <t>3 Ensino secundário</t>
  </si>
  <si>
    <t>4 Ensino pós secundário não superior nível IV</t>
  </si>
  <si>
    <t>5 Bacharelato</t>
  </si>
  <si>
    <t>6 Licenciatura</t>
  </si>
  <si>
    <t>7 Mestrado</t>
  </si>
  <si>
    <t>8 Doutoramento</t>
  </si>
  <si>
    <t>9 Ignorado</t>
  </si>
  <si>
    <t>1 Representantes do poder legislativo e de órgãos executivos, dirigentes, directores e gestores executivos</t>
  </si>
  <si>
    <t>2 Especialistas das actividades intelectuais e científicas</t>
  </si>
  <si>
    <t>3 Técnicos e profissões de nível intermédio</t>
  </si>
  <si>
    <t>4 Pessoal administrativo</t>
  </si>
  <si>
    <t>5 Trabalhadores dos serviços pessoais, de protecção e segurança e vendedores</t>
  </si>
  <si>
    <t>6 Agricultores e trabalhadores qualificados da agricultura, da pesca e da floresta</t>
  </si>
  <si>
    <t>7 Trabalhadores qualificados da indústria, construção e artífices</t>
  </si>
  <si>
    <t>8 Operadores de instalações e máquinas e trabalhadores da montagem</t>
  </si>
  <si>
    <t>9 Trabalhadores não qualificados</t>
  </si>
  <si>
    <t xml:space="preserve">Encargos globais </t>
  </si>
  <si>
    <t>Encargos entidade empregadora</t>
  </si>
  <si>
    <t>Pag horas formação</t>
  </si>
  <si>
    <t>Restante financ. Entidade empregadora</t>
  </si>
  <si>
    <t>10 - 49 Pessoas</t>
  </si>
  <si>
    <t>50 - 249 Pessoas</t>
  </si>
  <si>
    <t>Atividades (CAE Rev-3)</t>
  </si>
  <si>
    <t>B  Indústrias extrativas</t>
  </si>
  <si>
    <t>C  Indústrias transformadoras</t>
  </si>
  <si>
    <t>F  Construção</t>
  </si>
  <si>
    <t>G Comércio por grosso e a retalho; reparação de veículos automóveis e motociclos</t>
  </si>
  <si>
    <t>H  Transportes e Armazenagem</t>
  </si>
  <si>
    <t>I  Alojamento, restauração e similares</t>
  </si>
  <si>
    <t>A  Agricultura, prod. animal, caça, florest. e pesca</t>
  </si>
  <si>
    <t>1 - 9 Pessoas</t>
  </si>
  <si>
    <t>250 - 499 Pessoas</t>
  </si>
  <si>
    <t>500 ou Mais Pessoas</t>
  </si>
  <si>
    <t>D Eletricidade, gás, vapor, água quente e fria e ar frio</t>
  </si>
  <si>
    <t>E Captação, tratamento e dist. de água; San., gestão de resíduos e despoluição</t>
  </si>
  <si>
    <t>L  Atividades imobiliárias</t>
  </si>
  <si>
    <t>K  Atividades financeiras e de seguros</t>
  </si>
  <si>
    <t>J  Atividades de informação e comunicação</t>
  </si>
  <si>
    <t>M  Actividades de consultoria, cient., téc. e sim.</t>
  </si>
  <si>
    <t>N Actividades adm. e dos serv. de apoio</t>
  </si>
  <si>
    <t>P Educação</t>
  </si>
  <si>
    <t>Q Atividades de saúde humana e apoio social</t>
  </si>
  <si>
    <t>R Atividades artísticas, de espect., desp. e rec.</t>
  </si>
  <si>
    <t>S Outras atividades de serviços</t>
  </si>
  <si>
    <t>U Ativ. dos org. internac. e out. inst. extra-territ.</t>
  </si>
  <si>
    <t>O Adm. pública e defesa; Seg. social obrig.</t>
  </si>
  <si>
    <t>Nº</t>
  </si>
  <si>
    <t>Escolas/ Universidades</t>
  </si>
  <si>
    <t>Entidades Formadoras</t>
  </si>
  <si>
    <t>Período de referência</t>
  </si>
  <si>
    <t>Direito adquirido no ano de referência</t>
  </si>
  <si>
    <t>Direito adquirido nos dois anos anteriores</t>
  </si>
  <si>
    <t>Escalão de pessoal ao serviço</t>
  </si>
  <si>
    <t>Iniciativa da formação</t>
  </si>
  <si>
    <t>Laboral</t>
  </si>
  <si>
    <t>Pós-Laboral</t>
  </si>
  <si>
    <t>Misto</t>
  </si>
  <si>
    <t xml:space="preserve"> Ignorado</t>
  </si>
  <si>
    <t>Doutoramento</t>
  </si>
  <si>
    <t xml:space="preserve"> Mestrado</t>
  </si>
  <si>
    <t>Licenciatura</t>
  </si>
  <si>
    <t>Bacharelato</t>
  </si>
  <si>
    <t xml:space="preserve"> Ensino secundário</t>
  </si>
  <si>
    <t>Ensino básico</t>
  </si>
  <si>
    <t>Ensino pós secundário não superior</t>
  </si>
  <si>
    <t>Inferior ao 1º ciclo do ens. básico</t>
  </si>
  <si>
    <t>Pessoal administrativo</t>
  </si>
  <si>
    <t xml:space="preserve">Dirigentes, diretores e gestores </t>
  </si>
  <si>
    <t>Trab. não qualificados</t>
  </si>
  <si>
    <t>Horas pagas e não trabalhadas</t>
  </si>
  <si>
    <t>Milhares de euros</t>
  </si>
  <si>
    <t>Homens</t>
  </si>
  <si>
    <t>Mulheres</t>
  </si>
  <si>
    <t>* Não inclui trabalhadores com ignorado na variável sexo</t>
  </si>
  <si>
    <t>* Não inclui trabalhadores com ignorado na variável habilitações</t>
  </si>
  <si>
    <t>Habilitações</t>
  </si>
  <si>
    <t>-</t>
  </si>
  <si>
    <t>1 EDUCAÇÃO</t>
  </si>
  <si>
    <t>0 PROGRAMAS GERAIS</t>
  </si>
  <si>
    <t>2 ARTES E HUMANIDADES</t>
  </si>
  <si>
    <t>3 CIÊNCIAS SOCIAIS, COMÉRCIO E DIREITO</t>
  </si>
  <si>
    <t>4 CIÊNCIAS, MATEMÁTICA E INFORMÁTICA</t>
  </si>
  <si>
    <t>5 ENGENHARIA, INDÚSTRIAS TRANSFORMADORAS E CONSTRUÇÃO</t>
  </si>
  <si>
    <t>6 AGRICULTURA</t>
  </si>
  <si>
    <t>7 SAÚDE E PROTEÇÃO SOCIAL</t>
  </si>
  <si>
    <t>8 SERVIÇOS</t>
  </si>
  <si>
    <t>9 DESCONHECIDO OU NÃO ESPECIFICADO</t>
  </si>
  <si>
    <t>Tipo de horário</t>
  </si>
  <si>
    <t>Situação face à frequência de formação</t>
  </si>
  <si>
    <t>Custos com formação</t>
  </si>
  <si>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</si>
  <si>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 xml:space="preserve">CONTINENTE </t>
  </si>
  <si>
    <t>* Não inclui trabalhadores com ignorado na variável escalão etário</t>
  </si>
  <si>
    <t>Area de educação e formação (CNAEF 2005)</t>
  </si>
  <si>
    <t>* O total apresentado refere-se a participações e não a trabalhadores, uma vez que estes contam tantas vezes quantas as diferentes áreas de formação frequentadas. O mesmo se aplica aos outros subtotais a um e a dois dígitos (grandes grupos e subgrupos)</t>
  </si>
  <si>
    <t>Profissão (CPP 2010)</t>
  </si>
  <si>
    <t>Euros</t>
  </si>
  <si>
    <t xml:space="preserve">Média Custos </t>
  </si>
  <si>
    <t>Taxa participação em formação</t>
  </si>
  <si>
    <t>Indicadores de Formação Profissional</t>
  </si>
  <si>
    <t>Média Horas</t>
  </si>
  <si>
    <t>Participações (Nº e %)</t>
  </si>
  <si>
    <t>Duração (nº e %)</t>
  </si>
  <si>
    <t>ignorado</t>
  </si>
  <si>
    <t xml:space="preserve">   010-080 Programas de base e Alfabetização</t>
  </si>
  <si>
    <t xml:space="preserve">   090 Desenvolvimento Pessoal</t>
  </si>
  <si>
    <t>Ignorado</t>
  </si>
  <si>
    <t>* O trabalhador pode ser contado mais que uma vez consoante as diferentes iniciativas que corresponderam às ações de formação frequentadas</t>
  </si>
  <si>
    <t>* O trabalhador pode ser contado mais que uma vez consoante os diferentes períodos  de referência que corresponderam às ações de formação frequentadas</t>
  </si>
  <si>
    <t>* O trabalhador pode ser contado mais que uma vez consoante os diferentes tipos de horário que corresponderam às ações de formação frequentadas</t>
  </si>
  <si>
    <t>* O trabalhador pode ser contado mais que uma vez consoante os diferentes tipos de entidade formadora que corresponderam às ações de formação frequentadas</t>
  </si>
  <si>
    <t>Financiamento Externo</t>
  </si>
  <si>
    <t>QUADRO 1</t>
  </si>
  <si>
    <t>NÚMERO DE EMPRESAS EM OUTUBRO COM TRABALHADORES POR CONTA DE OUTREM, SEGUNDO O ESCALÃO DE PESSOAL AO SERVIÇO POR ATIVIDADE ECONÓMICA</t>
  </si>
  <si>
    <t>QUADRO 2</t>
  </si>
  <si>
    <t>NÚMERO DE PESSOAS AO SERVIÇO NAS EMPRESAS COM TRABALHADORES POR CONTA DE OUTREM EM OUTUBRO  SEGUNDO O ESCALÃO DE PESSOAL AO SERVIÇO POR ATIVIDADE ECONÓMICA</t>
  </si>
  <si>
    <t>QUADRO 3</t>
  </si>
  <si>
    <t>NÚMERO DE TRABALHADORES POR CONTA DE OUTREM EM OUTUBRO, SEGUNDO O SEXO, POR ATIVIDADE ECONÓMICA</t>
  </si>
  <si>
    <t>NÚMERO DE TRABALHADORES POR CONTA DE OUTREM EM OUTUBRO, SEGUNDO O ESCALÃO ETÁRIO, POR ATIVIDADE ECONÓMICA</t>
  </si>
  <si>
    <t>QUADRO 4</t>
  </si>
  <si>
    <t>QUADRO 5</t>
  </si>
  <si>
    <t>NÚMERO DE TRABALHADORES POR CONTA DE OUTREM EM OUTUBRO SEGUNDO AS HABILITAÇÕES, POR ATIVIDADE ECONÓMICA</t>
  </si>
  <si>
    <t>Curso técnico superior profissional</t>
  </si>
  <si>
    <t>QUADRO 6</t>
  </si>
  <si>
    <t>NÚMERO DE TRABALHADORES POR CONTA DE OUTREM EM OUTUBRO SEGUNDO A PROFISSÃO (CPP 2010), POR ATIVIDADE ECONÓMICA</t>
  </si>
  <si>
    <t>Especialistas das ativ. intelectuais e científicas</t>
  </si>
  <si>
    <t>Técnicos e profissões de nível intermédio</t>
  </si>
  <si>
    <t>Trab. dos serviços pessoais, de proteção e segurança e vendedores</t>
  </si>
  <si>
    <t>Agricultores e trab. qualificados da agricultura, pesca e floresta</t>
  </si>
  <si>
    <t>Trab. qualificados da indústria, construção e artífices</t>
  </si>
  <si>
    <t>Operadores de instalações e máquinas e trab. montagem</t>
  </si>
  <si>
    <t>Residual</t>
  </si>
  <si>
    <t>QUADRO 7</t>
  </si>
  <si>
    <t>NÚMERO E PERCENTAGEM DE EMPRESAS SEGUNDO A SITUAÇÃO FACE À FREQUÊNCIA DE FORMAÇÃO, POR ATIVIDADE ECONÓMICA</t>
  </si>
  <si>
    <t>Promoveram ações 
de formação</t>
  </si>
  <si>
    <t xml:space="preserve">Com trabalhadores em regime trab. estudante ou em processo de RVCC </t>
  </si>
  <si>
    <t>Atribuiram compensão 
monetária  ou crédito de horas</t>
  </si>
  <si>
    <t>QUADRO 8</t>
  </si>
  <si>
    <t>QUADRO 9</t>
  </si>
  <si>
    <t>PERCENTAGEM DE  EMPRESAS COM TRABALHADORES ENVOLVIDOS EM FORMAÇÃO OU ATIVIDADE EDUCATIVA OU QUE EM SUBSTITUIÇÃO RECEBERAM COMPENSAÇÃO*, SEGUNDO O  ESCALÃO DE PESSOAL AO SERVIÇO POR ATIVIDADE ECONÓMICA</t>
  </si>
  <si>
    <t>NÚMERO DE  EMPRESAS COM TRABALHADORES ENVOLVIDOS EM FORMAÇÃO OU ATIVIDADE EDUCATIVA OU QUE EM SUBSTITUIÇÃO RECEBERAM COMPENSAÇÃO*, SEGUNDO O  ESCALÃO DE PESSOAL AO SERVIÇO POR ATIVIDADE ECONÓMICA</t>
  </si>
  <si>
    <t>NÚMERO DE TRABALHADORES ENVOLVIDOS EM FORMAÇÃO OU ATIVIDADE EDUCATIVA OU QUE EM SUBSTITUIÇÃO RECEBERAM COMPENSAÇÃO*, SEGUNDO O  ESCALÃO DE PESSOAL AO SERVIÇO POR ATIVIDADE ECONÓMICA</t>
  </si>
  <si>
    <t>QUADRO 10</t>
  </si>
  <si>
    <t>QUADRO 11</t>
  </si>
  <si>
    <t>NÚMERO DE TRABALHADORES EM AÇÕES DE FORMAÇÃO, SEGUNDO O  ESCALÃO DE PESSOAL AO SERVIÇO POR ATIVIDADE ECONÓMICA</t>
  </si>
  <si>
    <t>QUADRO 12</t>
  </si>
  <si>
    <t>QUADRO 13</t>
  </si>
  <si>
    <t>PERCENTAGEM* DE TRABALHADORES EM AÇÕES DE FORMAÇÃO, SEGUNDO O  ESCALÃO DE PESSOAL AO SERVIÇO POR ATIVIDADE ECONÓMICA</t>
  </si>
  <si>
    <t>PERCENTAGEM* DE TRABALHADORES ENVOLVIDOS EM FORMAÇÃO OU ATIVIDADE EDUCATIVA OU QUE EM SUBSTITUIÇÃO RECEBERAM COMPENSAÇÃO**, SEGUNDO O  ESCALÃO DE PESSOAL AO SERVIÇO POR ATIVIDADE ECONÓMICA</t>
  </si>
  <si>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</si>
  <si>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QUADRO 14</t>
  </si>
  <si>
    <t>NÚMERO DE TRABALHADORES* EM AÇÕES DE FORMAÇÃO SEGUNDO O PERÍODO DE REFERÊNCIA DO DIREITO À FORMAÇÃO, POR ATIVIDADE ECONÓMICA</t>
  </si>
  <si>
    <t>PERCENTAGEM* DE TRABALHADORES EM AÇÕES DE FORMAÇÃO SEGUNDO O PERÍODO DE REFERÊNCIA DO DIREITO À FORMAÇÃO, POR ATIVIDADE ECONÓMICA</t>
  </si>
  <si>
    <t>QUADRO 15</t>
  </si>
  <si>
    <t>QUADRO 16</t>
  </si>
  <si>
    <t>QUADRO 17</t>
  </si>
  <si>
    <t>PERCENTAGEM DE TRABALHADORES* EM AÇÕES DE FORMAÇÃO SEGUNDO O PERÍODO DE REFERÊNCIA DO DIREITO À FORMAÇÃO, POR ESCALÃO DE PESSOAL AO SERVIÇO</t>
  </si>
  <si>
    <t>NÚMERO DE TRABALHADORES* EM AÇÕES DE FORMAÇÃO SEGUNDO A INICIATIVA DA FORMAÇÃO, POR ATIVIDADE ECONÓMICA</t>
  </si>
  <si>
    <t>QUADRO 18</t>
  </si>
  <si>
    <t>QUADRO 19</t>
  </si>
  <si>
    <t>PERCENTAGEM DE TRABALHADORES* EM AÇÕES DE FORMAÇÃO SEGUNDO A INICIATIVA DA FORMAÇÃO, POR ATIVIDADE ECONÓMICA</t>
  </si>
  <si>
    <t>QUADRO 20</t>
  </si>
  <si>
    <t>NÚMERO DE TRABALHADORES* EM AÇÕES DE FORMAÇÃO SEGUNDO O TIPO DE HORÁRIO EM QUE DECORREM, POR ATIVIDADE ECONÓMICA</t>
  </si>
  <si>
    <t>PERCENTAGEM DE TRABALHADORES* EM AÇÕES DE FORMAÇÃO SEGUNDO O TIPO DE HORÁRIO EM QUE DECORREM, POR ATIVIDADE ECONÓMICA</t>
  </si>
  <si>
    <t>QUADRO 21</t>
  </si>
  <si>
    <t>QUADRO 22</t>
  </si>
  <si>
    <t>NÚMERO DE TRABALHADORES* EM AÇÕES DE FORMAÇÃO SEGUNDO AS ENTIDADES FORMADORAS, POR ATIVIDADE ECONÓMICA</t>
  </si>
  <si>
    <t>Empresas cuja atividade não é formação</t>
  </si>
  <si>
    <t>Associações sindicais/ profissionais</t>
  </si>
  <si>
    <t>Desc.</t>
  </si>
  <si>
    <t>PERCENTAGEM DE TRABALHADORES* EM AÇÕES DE FORMAÇÃO SEGUNDO AS ENTIDADES FORMADORAS, POR ATIVIDADE ECONÓMICA</t>
  </si>
  <si>
    <t>QUADRO 23</t>
  </si>
  <si>
    <t>PARTICIPAÇÃO EM AÇÕES DE FORMAÇÃO E SUA DISTRIBUIÇÃO PERCENTUAL, SEGUNDO A ÁREA DE EDUCAÇÃO E FORMAÇÃO</t>
  </si>
  <si>
    <t>QUADRO 24</t>
  </si>
  <si>
    <t>QUADRO 25</t>
  </si>
  <si>
    <t>DURAÇÃO DAS AÇÕES DE FORMAÇÃO (nº de horas) E DISTRIBUIÇÃO PERCENTUAL, SEGUNDO A ÁREA DE EDUCAÇÃO E FORMAÇÃO</t>
  </si>
  <si>
    <t>QUADRO 26</t>
  </si>
  <si>
    <t>QUADRO 27</t>
  </si>
  <si>
    <t>NÚMERO DE TRABALHADORES* EM AÇÕES DE FORMAÇÃO SEGUNDO O GRUPO ETÁRIO, POR ATIVIDADE ECONÓMICA</t>
  </si>
  <si>
    <t>QUADRO 28</t>
  </si>
  <si>
    <t>PERCENTAGEM DE TRABALHADORES* EM AÇÕES DE FORMAÇÃO SEGUNDO O GRUPO ETÁRIO, POR ATIVIDADE ECONÓMICA</t>
  </si>
  <si>
    <t>QUADRO 29</t>
  </si>
  <si>
    <t>NÚMERO DE TRABALHADORES* EM AÇÕES DE FORMAÇÃO SEGUNDO AS HABILITAÇÕES, POR ATIVIDADE ECONÓMICA</t>
  </si>
  <si>
    <t>Técnico Superior Profissinal</t>
  </si>
  <si>
    <t>PERCENTAGEM DE TRABALHADORES* EM AÇÕES DE FORMAÇÃO SEGUNDO AS HABILITAÇÕES, POR ATIVIDADE ECONÓMICA</t>
  </si>
  <si>
    <t>QUADRO 30</t>
  </si>
  <si>
    <t>PERCENTAGEM DE TRABALHADORES* EM AÇÕES DE FORMAÇÃO SEGUNDO A PROFISSÃO (CPP 2010), POR ATIVIDADE ECONÓMICA</t>
  </si>
  <si>
    <t>QUADRO 32</t>
  </si>
  <si>
    <t>QUADRO 31</t>
  </si>
  <si>
    <t>TOTAL DE HORAS DE FORMAÇÃO PROMOVIDA PELAS EMPRESAS (VOLUME DE FORMAÇÃO) SEGUNDO O ESCALÃO DE PESSOAL AO SERVIÇO, POR ATIVIDADE ECONÓMICA</t>
  </si>
  <si>
    <t>QUADRO 34</t>
  </si>
  <si>
    <t>QUADRO 33</t>
  </si>
  <si>
    <t>MÉDIA DE HORAS DE FORMAÇÃO POR TRABALHADOR SEGUNDO O ESCALÃO DE PESSOAL AO SERVIÇO, POR ATIVIDADE ECONÓMICA</t>
  </si>
  <si>
    <t>TOTAL DE CUSTOS DE FORMAÇÃO PROFISSIONAL SEGUNDO AS COMPONENTES DO CUSTO, POR ATIVIDADE ECONÓMICA</t>
  </si>
  <si>
    <t>QUADRO 36</t>
  </si>
  <si>
    <t>TOTAL DE CUSTOS DE FORMAÇÃO PROFISSIONAL SEGUNDO O ESCALÃO DE PESSOAL AO SERVIÇO, POR ATIVIDADE ECONÓMICA</t>
  </si>
  <si>
    <t>QUADRO 37</t>
  </si>
  <si>
    <t>NÚMERO DE EMPRESAS QUE DECLARARAM CUSTOS DE FORMAÇÃO PROFISSIONAL SEGUNDO O ESCALÃO DE PESSOAL AO SERVIÇO, POR ATIVIDADE ECONÓMICA</t>
  </si>
  <si>
    <t>QUADRO 38</t>
  </si>
  <si>
    <t>NÚMERO DE FORMANDOS EM EMPRESAS QUE DECLARARAM CUSTOS DE FORMAÇÃO PROFISSIONAL SEGUNDO O ESCALÃO DE PESSOAL AO SERVIÇO, POR ATIVIDADE ECONÓMICA</t>
  </si>
  <si>
    <t>QUADRO 39</t>
  </si>
  <si>
    <t>MÉDIA DE CUSTOS COM FORMAÇÃO POR FORMANDO SEGUNDO O ESCALÃO DE PESSOAL AO SERVIÇO, POR ATIVIDADE ECONÓMICA</t>
  </si>
  <si>
    <t>QUADRO 40</t>
  </si>
  <si>
    <t>Milhares de horas</t>
  </si>
  <si>
    <t>Horas</t>
  </si>
  <si>
    <t>QUADRO 35</t>
  </si>
  <si>
    <t>NÚMERO DE TRABALHADORES EM AÇÕES DE FORMAÇÃO SEGUNDO O PERÍODO DE REFERÊNCIA DO DIREITO À FORMAÇÃO, POR ESCALÃO DE PESSOAL AO SERVIÇO</t>
  </si>
  <si>
    <t>18 a 34
anos</t>
  </si>
  <si>
    <t>35 a 44
anos</t>
  </si>
  <si>
    <t>45 a 64
anos</t>
  </si>
  <si>
    <t>NÚMERO DE TRABALHADORES EM AÇÕES DE FORMAÇÃO SEGUNDO A PROFISSÃO (CPP 2010), POR ATIVIDADE ECONÓMICA</t>
  </si>
  <si>
    <t>NÚMERO DE TRABALHADORES EM AÇÕES DE FORMAÇÃO E PERCENTAGEM RELATIVAMENTE AO TOTAL SEGUNDO O SEXO, POR ATIVIDADE ECONÓMICA</t>
  </si>
  <si>
    <t>1 - 9 
Pessoas</t>
  </si>
  <si>
    <t>Outros encargos com formação</t>
  </si>
  <si>
    <t>1 - 9
Pessoas</t>
  </si>
  <si>
    <t>QUADRO 13 - Percentagem de trabalhadores em ações de formação profissional, segundo o escalão de dimensão, por atividade económica</t>
  </si>
  <si>
    <t>* A empresa pode ser contada mais que uma vez consoante as diferentes "situações face à frequência de formação" praticadas</t>
  </si>
  <si>
    <t>* A percentagem foi calculada relativamente ao número de empresas com trabalhadores por conta de outrem em outubro (Quadro 1)</t>
  </si>
  <si>
    <t>* A percentagem foi calculada relativamente ao total de pessoas ao serviço (Quadro 2)</t>
  </si>
  <si>
    <t>* A percentagem foi calculada relativamente ao total de trabalhadores em ações de formação (Quadro 12)</t>
  </si>
  <si>
    <t>** A percentagem foi calculada relativamente ao total de trabalhadores (Quadro 3)</t>
  </si>
  <si>
    <t>* A percentagem foi calculada relativamente ao total de trabalhadores  (Quadro 4)</t>
  </si>
  <si>
    <t>* A percentagem foi calculada relativamente ao total de trabalhadores (Quadro 5)</t>
  </si>
  <si>
    <t>* A percentagem foi calculada relativamente ao total de trabalhadores (Quadro 6)</t>
  </si>
  <si>
    <t>* Os valores foram calculados tendo por denominador os valores do Quadro 12.</t>
  </si>
  <si>
    <r>
      <rPr>
        <b/>
        <sz val="10"/>
        <color theme="3"/>
        <rFont val="Arial"/>
        <family val="2"/>
      </rPr>
      <t xml:space="preserve">QUADRO 1 </t>
    </r>
    <r>
      <rPr>
        <sz val="10"/>
        <color theme="3"/>
        <rFont val="Arial"/>
        <family val="2"/>
      </rPr>
      <t>- Número de empresas em outubro com trabalhadores por conta de outrem, segundo o escalão de pessoal ao serviço, por atividade económica</t>
    </r>
  </si>
  <si>
    <r>
      <rPr>
        <b/>
        <sz val="10"/>
        <color theme="3"/>
        <rFont val="Arial"/>
        <family val="2"/>
      </rPr>
      <t>QUADRO 2</t>
    </r>
    <r>
      <rPr>
        <sz val="10"/>
        <color theme="3"/>
        <rFont val="Arial"/>
        <family val="2"/>
      </rPr>
      <t xml:space="preserve"> - Número de pessoas ao serviço nas empresas com trabalhadores por conta de outrem em outubro segundo o escalão de pessoal ao serviço, por atividade económica</t>
    </r>
  </si>
  <si>
    <r>
      <rPr>
        <b/>
        <sz val="10"/>
        <color theme="3"/>
        <rFont val="Arial"/>
        <family val="2"/>
      </rPr>
      <t>QUADRO 3</t>
    </r>
    <r>
      <rPr>
        <sz val="10"/>
        <color theme="3"/>
        <rFont val="Arial"/>
        <family val="2"/>
      </rPr>
      <t xml:space="preserve"> - Número de trabalhadores por conta de outrem em outubro segundo o sexo, por atividade económica</t>
    </r>
  </si>
  <si>
    <r>
      <rPr>
        <b/>
        <sz val="10"/>
        <color theme="3"/>
        <rFont val="Arial"/>
        <family val="2"/>
      </rPr>
      <t xml:space="preserve">QUADRO 4 </t>
    </r>
    <r>
      <rPr>
        <sz val="10"/>
        <color theme="3"/>
        <rFont val="Arial"/>
        <family val="2"/>
      </rPr>
      <t>- Número de trabalhadores por conta de outrem em outubro segundo o escalão etário, por atividade económica</t>
    </r>
  </si>
  <si>
    <r>
      <rPr>
        <b/>
        <sz val="10"/>
        <color theme="3"/>
        <rFont val="Arial"/>
        <family val="2"/>
      </rPr>
      <t>QUADRO 5</t>
    </r>
    <r>
      <rPr>
        <sz val="10"/>
        <color theme="3"/>
        <rFont val="Arial"/>
        <family val="2"/>
      </rPr>
      <t xml:space="preserve"> - Número de trabalhadores por conta de outrem em outubro segundo as habilitações, por atividade económica</t>
    </r>
  </si>
  <si>
    <r>
      <rPr>
        <b/>
        <sz val="10"/>
        <color theme="3"/>
        <rFont val="Arial"/>
        <family val="2"/>
      </rPr>
      <t>QUADRO 6</t>
    </r>
    <r>
      <rPr>
        <sz val="10"/>
        <color theme="3"/>
        <rFont val="Arial"/>
        <family val="2"/>
      </rPr>
      <t xml:space="preserve"> - Número de trabalhadores por conta de outrem em outubro segundo a profissão (CPP-10), por atividade económica</t>
    </r>
  </si>
  <si>
    <r>
      <rPr>
        <b/>
        <sz val="10"/>
        <color theme="3"/>
        <rFont val="Arial"/>
        <family val="2"/>
      </rPr>
      <t xml:space="preserve">QUADRO 7 </t>
    </r>
    <r>
      <rPr>
        <sz val="10"/>
        <color theme="3"/>
        <rFont val="Arial"/>
        <family val="2"/>
      </rPr>
      <t>- Número e percentagem de empresas segundo a situação face à frequência de formação profissional, por atividade económica</t>
    </r>
  </si>
  <si>
    <r>
      <rPr>
        <b/>
        <sz val="10"/>
        <color theme="3"/>
        <rFont val="Arial"/>
        <family val="2"/>
      </rPr>
      <t xml:space="preserve">QUADRO 8 </t>
    </r>
    <r>
      <rPr>
        <sz val="10"/>
        <color theme="3"/>
        <rFont val="Arial"/>
        <family val="2"/>
      </rPr>
      <t>- Número de empresas com trabalhadores envolvidos em formação ou atividade educativa, ou que em substituição da formação receberam compensação, por atividade económica</t>
    </r>
  </si>
  <si>
    <r>
      <rPr>
        <b/>
        <sz val="10"/>
        <color theme="3"/>
        <rFont val="Arial"/>
        <family val="2"/>
      </rPr>
      <t xml:space="preserve">QUADRO 9 </t>
    </r>
    <r>
      <rPr>
        <sz val="10"/>
        <color theme="3"/>
        <rFont val="Arial"/>
        <family val="2"/>
      </rPr>
      <t>- Percentagem de empresas com trabalhadores envolvidos em formação ou atividade educativa, ou que em substituição da formação receberam compensação, por atividade económica</t>
    </r>
  </si>
  <si>
    <r>
      <rPr>
        <b/>
        <sz val="10"/>
        <color theme="3"/>
        <rFont val="Arial"/>
        <family val="2"/>
      </rPr>
      <t>QUADRO 10</t>
    </r>
    <r>
      <rPr>
        <sz val="10"/>
        <color theme="3"/>
        <rFont val="Arial"/>
        <family val="2"/>
      </rPr>
      <t xml:space="preserve"> - Número de trabalhadores envolvidos em formação ou atividade educativa, ou que em substituição da formação receberam compensação, por atividade económica</t>
    </r>
  </si>
  <si>
    <r>
      <rPr>
        <b/>
        <sz val="10"/>
        <color theme="3"/>
        <rFont val="Arial"/>
        <family val="2"/>
      </rPr>
      <t xml:space="preserve">QUADRO 11 </t>
    </r>
    <r>
      <rPr>
        <sz val="10"/>
        <color theme="3"/>
        <rFont val="Arial"/>
        <family val="2"/>
      </rPr>
      <t>- Percentagem de trabalhadores envolvidos em formação ou atividade educativa, ou que em substituição da formação receberam compensação, por atividade económica</t>
    </r>
  </si>
  <si>
    <r>
      <rPr>
        <b/>
        <sz val="10"/>
        <color theme="3"/>
        <rFont val="Arial"/>
        <family val="2"/>
      </rPr>
      <t xml:space="preserve">QUADRO 12 </t>
    </r>
    <r>
      <rPr>
        <sz val="10"/>
        <color theme="3"/>
        <rFont val="Arial"/>
        <family val="2"/>
      </rPr>
      <t>- Número de trabalhadores em ações de formação profissional, segundo o escalão de pessoal ao serviço, por atividade económica</t>
    </r>
  </si>
  <si>
    <r>
      <rPr>
        <b/>
        <sz val="10"/>
        <color theme="3"/>
        <rFont val="Arial"/>
        <family val="2"/>
      </rPr>
      <t>QUADRO 14</t>
    </r>
    <r>
      <rPr>
        <sz val="10"/>
        <color theme="3"/>
        <rFont val="Arial"/>
        <family val="2"/>
      </rPr>
      <t xml:space="preserve"> - Número de trabalhadores em ações de formação segundo o período de referência do direito à formação, por atividade económica</t>
    </r>
  </si>
  <si>
    <r>
      <rPr>
        <b/>
        <sz val="10"/>
        <color theme="3"/>
        <rFont val="Arial"/>
        <family val="2"/>
      </rPr>
      <t>QUADRO 15</t>
    </r>
    <r>
      <rPr>
        <sz val="10"/>
        <color theme="3"/>
        <rFont val="Arial"/>
        <family val="2"/>
      </rPr>
      <t xml:space="preserve"> - Percentagem de trabalhadores em ações de formação segundo o período de referência do direito à formação, por atividade económica</t>
    </r>
  </si>
  <si>
    <r>
      <rPr>
        <b/>
        <sz val="10"/>
        <color theme="3"/>
        <rFont val="Arial"/>
        <family val="2"/>
      </rPr>
      <t>QUADRO 16</t>
    </r>
    <r>
      <rPr>
        <sz val="10"/>
        <color theme="3"/>
        <rFont val="Arial"/>
        <family val="2"/>
      </rPr>
      <t xml:space="preserve"> - Número de trabalhadores em ações de formação, segundo o período de referência do direito à formação, por escalão de pessoal ao serviço</t>
    </r>
  </si>
  <si>
    <r>
      <rPr>
        <b/>
        <sz val="10"/>
        <color theme="3"/>
        <rFont val="Arial"/>
        <family val="2"/>
      </rPr>
      <t xml:space="preserve">QUADRO 17 </t>
    </r>
    <r>
      <rPr>
        <sz val="10"/>
        <color theme="3"/>
        <rFont val="Arial"/>
        <family val="2"/>
      </rPr>
      <t>- Percentagem de trabalhadores em ações de formação segundo o período de referência do direito à formação por escalão de pessoal ao serviço</t>
    </r>
  </si>
  <si>
    <r>
      <rPr>
        <b/>
        <sz val="10"/>
        <color theme="3"/>
        <rFont val="Arial"/>
        <family val="2"/>
      </rPr>
      <t>QUADRO 18</t>
    </r>
    <r>
      <rPr>
        <sz val="10"/>
        <color theme="3"/>
        <rFont val="Arial"/>
        <family val="2"/>
      </rPr>
      <t xml:space="preserve"> - Número de trabalhadores em ações de formação segundo a iniciativa da formação, por atividade económica</t>
    </r>
  </si>
  <si>
    <r>
      <rPr>
        <b/>
        <sz val="10"/>
        <color theme="3"/>
        <rFont val="Arial"/>
        <family val="2"/>
      </rPr>
      <t>QUADRO 19</t>
    </r>
    <r>
      <rPr>
        <sz val="10"/>
        <color theme="3"/>
        <rFont val="Arial"/>
        <family val="2"/>
      </rPr>
      <t xml:space="preserve"> - Percentagem de trabalhadores em ações de formação segundo a iniciativa da formação, por atividade económica</t>
    </r>
  </si>
  <si>
    <r>
      <rPr>
        <b/>
        <sz val="10"/>
        <color theme="3"/>
        <rFont val="Arial"/>
        <family val="2"/>
      </rPr>
      <t>QUADRO 20</t>
    </r>
    <r>
      <rPr>
        <sz val="10"/>
        <color theme="3"/>
        <rFont val="Arial"/>
        <family val="2"/>
      </rPr>
      <t xml:space="preserve"> - Número de trabalhadores em ações de formação profissional segundo o tipo de horário em que decorreram, por atividade económica</t>
    </r>
  </si>
  <si>
    <r>
      <rPr>
        <b/>
        <sz val="10"/>
        <color theme="3"/>
        <rFont val="Arial"/>
        <family val="2"/>
      </rPr>
      <t xml:space="preserve">QUADRO 21 </t>
    </r>
    <r>
      <rPr>
        <sz val="10"/>
        <color theme="3"/>
        <rFont val="Arial"/>
        <family val="2"/>
      </rPr>
      <t>- Percentagem de trabalhadores em ações de formação profissional segundo o tipo de horário em que decorreram, por atividade económica</t>
    </r>
  </si>
  <si>
    <r>
      <rPr>
        <b/>
        <sz val="10"/>
        <color theme="3"/>
        <rFont val="Arial"/>
        <family val="2"/>
      </rPr>
      <t>QUADRO 22</t>
    </r>
    <r>
      <rPr>
        <sz val="10"/>
        <color theme="3"/>
        <rFont val="Arial"/>
        <family val="2"/>
      </rPr>
      <t xml:space="preserve"> - Número de trabalhadores em ações de formação segundo as entidades formadoras a que recorreram, por atividade económica</t>
    </r>
  </si>
  <si>
    <r>
      <rPr>
        <b/>
        <sz val="10"/>
        <color theme="3"/>
        <rFont val="Arial"/>
        <family val="2"/>
      </rPr>
      <t xml:space="preserve">QUADRO 23 </t>
    </r>
    <r>
      <rPr>
        <sz val="10"/>
        <color theme="3"/>
        <rFont val="Arial"/>
        <family val="2"/>
      </rPr>
      <t>- Percentagem de trabalhadores em ações de formação segundo as entidades formadoras a que recorreram, por atividade económica</t>
    </r>
  </si>
  <si>
    <r>
      <rPr>
        <b/>
        <sz val="10"/>
        <color theme="3"/>
        <rFont val="Arial"/>
        <family val="2"/>
      </rPr>
      <t>QUADRO 24</t>
    </r>
    <r>
      <rPr>
        <sz val="10"/>
        <color theme="3"/>
        <rFont val="Arial"/>
        <family val="2"/>
      </rPr>
      <t xml:space="preserve"> - Participações em ações de formação e sua distribuição percentual segundo a área de educação e formação</t>
    </r>
  </si>
  <si>
    <r>
      <rPr>
        <b/>
        <sz val="10"/>
        <color theme="3"/>
        <rFont val="Arial"/>
        <family val="2"/>
      </rPr>
      <t xml:space="preserve">QUADRO 25 </t>
    </r>
    <r>
      <rPr>
        <sz val="10"/>
        <color theme="3"/>
        <rFont val="Arial"/>
        <family val="2"/>
      </rPr>
      <t>- Duração das ações de formação (nº de horas) e distribuição percentual segundo a área de educação e formação</t>
    </r>
  </si>
  <si>
    <r>
      <rPr>
        <b/>
        <sz val="10"/>
        <color theme="3"/>
        <rFont val="Arial"/>
        <family val="2"/>
      </rPr>
      <t>QUADRO 26</t>
    </r>
    <r>
      <rPr>
        <sz val="10"/>
        <color theme="3"/>
        <rFont val="Arial"/>
        <family val="2"/>
      </rPr>
      <t xml:space="preserve"> - Número de trabalhadores em ações de formação profissional e percentagem relativamente ao total segundo o sexo, por atividade económica</t>
    </r>
  </si>
  <si>
    <r>
      <rPr>
        <b/>
        <sz val="10"/>
        <color theme="3"/>
        <rFont val="Arial"/>
        <family val="2"/>
      </rPr>
      <t xml:space="preserve">QUADRO 27 </t>
    </r>
    <r>
      <rPr>
        <sz val="10"/>
        <color theme="3"/>
        <rFont val="Arial"/>
        <family val="2"/>
      </rPr>
      <t>- Número de trabalhadores em ações de formação profissional segundo o escalão etário, por atividade económica</t>
    </r>
  </si>
  <si>
    <r>
      <rPr>
        <b/>
        <sz val="10"/>
        <color theme="3"/>
        <rFont val="Arial"/>
        <family val="2"/>
      </rPr>
      <t xml:space="preserve">QUADRO 28 </t>
    </r>
    <r>
      <rPr>
        <sz val="10"/>
        <color theme="3"/>
        <rFont val="Arial"/>
        <family val="2"/>
      </rPr>
      <t>- Percentagem de trabalhadores em ações de formação profissional relativamente ao total de trabalhadores, segundo o escalão etário por atividade económica</t>
    </r>
  </si>
  <si>
    <r>
      <rPr>
        <b/>
        <sz val="10"/>
        <color theme="3"/>
        <rFont val="Arial"/>
        <family val="2"/>
      </rPr>
      <t xml:space="preserve">QUADRO 29 </t>
    </r>
    <r>
      <rPr>
        <sz val="10"/>
        <color theme="3"/>
        <rFont val="Arial"/>
        <family val="2"/>
      </rPr>
      <t>- Número de trabalhadores em ações de formação profissional segundo as habilitações, por atividade económica</t>
    </r>
  </si>
  <si>
    <r>
      <rPr>
        <b/>
        <sz val="10"/>
        <color theme="3"/>
        <rFont val="Arial"/>
        <family val="2"/>
      </rPr>
      <t>QUADRO 30</t>
    </r>
    <r>
      <rPr>
        <sz val="10"/>
        <color theme="3"/>
        <rFont val="Arial"/>
        <family val="2"/>
      </rPr>
      <t xml:space="preserve"> - Percentagem de trabalhadores em ações de formação profissional relativamente ao total de trabalhadores, segundo as habilitações por atividade económica</t>
    </r>
  </si>
  <si>
    <r>
      <rPr>
        <b/>
        <sz val="10"/>
        <color theme="3"/>
        <rFont val="Arial"/>
        <family val="2"/>
      </rPr>
      <t>QUADRO 31</t>
    </r>
    <r>
      <rPr>
        <sz val="10"/>
        <color theme="3"/>
        <rFont val="Arial"/>
        <family val="2"/>
      </rPr>
      <t xml:space="preserve"> - Número de trabalhadores em ações de formação profissional segundo a profissão (CPP-10), por atividade económica</t>
    </r>
  </si>
  <si>
    <r>
      <rPr>
        <b/>
        <sz val="10"/>
        <color theme="3"/>
        <rFont val="Arial"/>
        <family val="2"/>
      </rPr>
      <t>QUADRO 32</t>
    </r>
    <r>
      <rPr>
        <sz val="10"/>
        <color theme="3"/>
        <rFont val="Arial"/>
        <family val="2"/>
      </rPr>
      <t xml:space="preserve"> - Percentagem de trabalhadores em ações de formação profissional relativamente ao total de trabalhadores, segundo a profissão (CPP-10), por atividade económica</t>
    </r>
  </si>
  <si>
    <r>
      <rPr>
        <b/>
        <sz val="10"/>
        <color theme="3"/>
        <rFont val="Arial"/>
        <family val="2"/>
      </rPr>
      <t xml:space="preserve">QUADRO 33 </t>
    </r>
    <r>
      <rPr>
        <sz val="10"/>
        <color theme="3"/>
        <rFont val="Arial"/>
        <family val="2"/>
      </rPr>
      <t>- Total de horas de formação promovida pelas empresas, segundo o escalão de pessoal ao serviço por atividade económica</t>
    </r>
  </si>
  <si>
    <r>
      <rPr>
        <b/>
        <sz val="10"/>
        <color theme="3"/>
        <rFont val="Arial"/>
        <family val="2"/>
      </rPr>
      <t>QUADRO 34</t>
    </r>
    <r>
      <rPr>
        <sz val="10"/>
        <color theme="3"/>
        <rFont val="Arial"/>
        <family val="2"/>
      </rPr>
      <t xml:space="preserve"> - Média de horas de formação por trabalhador segundo o escalão de pessoal ao serviço, por atividade económica</t>
    </r>
  </si>
  <si>
    <r>
      <rPr>
        <b/>
        <sz val="10"/>
        <color theme="3"/>
        <rFont val="Arial"/>
        <family val="2"/>
      </rPr>
      <t>QUADRO 35</t>
    </r>
    <r>
      <rPr>
        <sz val="10"/>
        <color theme="3"/>
        <rFont val="Arial"/>
        <family val="2"/>
      </rPr>
      <t xml:space="preserve"> - Total de custos de formação profissional, segundo os componentes do custo por atividade económica</t>
    </r>
  </si>
  <si>
    <r>
      <rPr>
        <b/>
        <sz val="10"/>
        <color theme="3"/>
        <rFont val="Arial"/>
        <family val="2"/>
      </rPr>
      <t>QUADRO 36</t>
    </r>
    <r>
      <rPr>
        <sz val="10"/>
        <color theme="3"/>
        <rFont val="Arial"/>
        <family val="2"/>
      </rPr>
      <t xml:space="preserve"> - Total de custos de formação profissional, segundo o escalão de pessoal ao serviço, por atividade económica</t>
    </r>
  </si>
  <si>
    <r>
      <rPr>
        <b/>
        <sz val="10"/>
        <color theme="3"/>
        <rFont val="Arial"/>
        <family val="2"/>
      </rPr>
      <t>QUADRO 37</t>
    </r>
    <r>
      <rPr>
        <sz val="10"/>
        <color theme="3"/>
        <rFont val="Arial"/>
        <family val="2"/>
      </rPr>
      <t xml:space="preserve"> - Número de empresas que declararam custos de formação profissional, segundo o escalão de pessoal ao serviço, por atividade económica</t>
    </r>
  </si>
  <si>
    <r>
      <rPr>
        <b/>
        <sz val="10"/>
        <color theme="3"/>
        <rFont val="Arial"/>
        <family val="2"/>
      </rPr>
      <t>QUADRO 38</t>
    </r>
    <r>
      <rPr>
        <sz val="10"/>
        <color theme="3"/>
        <rFont val="Arial"/>
        <family val="2"/>
      </rPr>
      <t xml:space="preserve"> - Número de formandos em empresas que declararam custos de formação profissional, segundo o escalão de pessoal ao serviço, por atividade económica</t>
    </r>
  </si>
  <si>
    <r>
      <rPr>
        <b/>
        <sz val="10"/>
        <color theme="3"/>
        <rFont val="Arial"/>
        <family val="2"/>
      </rPr>
      <t>QUADRO 39</t>
    </r>
    <r>
      <rPr>
        <sz val="10"/>
        <color theme="3"/>
        <rFont val="Arial"/>
        <family val="2"/>
      </rPr>
      <t xml:space="preserve"> - Média de custos com formação, por formando, segundo o escalão de pessoal ao serviço, por atividade económica</t>
    </r>
  </si>
  <si>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frequência da formação ou a compensação financeira.</t>
  </si>
  <si>
    <t>Centro de Emprego e/ou de Formação Profissional de Gestão Direta</t>
  </si>
  <si>
    <t xml:space="preserve">Associações de Empregadores ou Outras Associações Empresariais </t>
  </si>
  <si>
    <t>Centro de Formação Profissional de Gestão Participada (Centros Protocolares)</t>
  </si>
  <si>
    <t>10 Indústrias alimentares</t>
  </si>
  <si>
    <t>11 Indústria das bebidas</t>
  </si>
  <si>
    <t>12 Indústria do tabaco</t>
  </si>
  <si>
    <t xml:space="preserve">13 Fabricação de têxteis </t>
  </si>
  <si>
    <t>14 Indústria do vestuário</t>
  </si>
  <si>
    <t>15 Indústria do couro e dos produtos do couro</t>
  </si>
  <si>
    <t>16 Ind. mad. e cortiça e suas obras, exc. mobil.; fabr. cest.e espart.</t>
  </si>
  <si>
    <t>17 Fabricação de pasta, de papel, de cartão e seus artigos</t>
  </si>
  <si>
    <t>18 Impressão e reprodução de suportes gravados</t>
  </si>
  <si>
    <t>19 Fabr. coque, prod. petrolíferos refinados e aglom. de comb.</t>
  </si>
  <si>
    <t>20 Fabr. prod. químicos e fibras sintét./artificiais, exc. prod. farm.</t>
  </si>
  <si>
    <t>21 Fabr. produtos farmacêuticos de base e de  preparações farm.</t>
  </si>
  <si>
    <t>22 Fabricação de artigos de borracha e de matérias plásticas</t>
  </si>
  <si>
    <t xml:space="preserve">23 Fabrico de outros produtos minerais não metálicos </t>
  </si>
  <si>
    <t>24 Indústrias metalúrgicas de base</t>
  </si>
  <si>
    <t>25 Fabricação de produtos metálicos, excepto máquinas e equip.</t>
  </si>
  <si>
    <t>26 Fab. eq. Inform., eq. p/ comunicações e prod. electrón. e ópticos</t>
  </si>
  <si>
    <t>27 Fabricação de equipamento elétrico</t>
  </si>
  <si>
    <t>28 Fabricação de máquinas e de equipamentos, n.e.</t>
  </si>
  <si>
    <t>29 Fab. veíc. auto., reboques, semi-reboques e comp. p/ veíc. auto.</t>
  </si>
  <si>
    <t>30 Fabricação de outro equipamento de transporte</t>
  </si>
  <si>
    <t>31 Fabrico de mobiliário e de colchões</t>
  </si>
  <si>
    <t>32 Outras indústrias transformadoras</t>
  </si>
  <si>
    <t>33 Reparação, manutenção e instalação de máquinas e equip.</t>
  </si>
  <si>
    <t>45 Comércio, manutenção e reparação de veículos auto. e motociclos</t>
  </si>
  <si>
    <t>46 Comércio por grosso, exceto veíc. auto. e motociclos</t>
  </si>
  <si>
    <t>47 Comércio a retalho,  exceto veíc. auto. e motociclos</t>
  </si>
  <si>
    <t>31 Ciências sociais e do comportamento</t>
  </si>
  <si>
    <t>32 Informação e Jornalismo</t>
  </si>
  <si>
    <t>34 Ciências Empresariais</t>
  </si>
  <si>
    <t>341-342  Comercio, Marketing e Publicidade</t>
  </si>
  <si>
    <t>343-345  Finanças, Contabilidade e Gestão</t>
  </si>
  <si>
    <t>346  Secretariado e trabalho administrativo</t>
  </si>
  <si>
    <t>347  Enquadramento na organização/empresa</t>
  </si>
  <si>
    <t>349  Ciências empresariais - programas não classificados noutra área de formação</t>
  </si>
  <si>
    <t>38 Direito</t>
  </si>
  <si>
    <t>42/44/46 Ciências da Vida/Ciências Físicas/Matemática e Estatística</t>
  </si>
  <si>
    <t>48 Informática</t>
  </si>
  <si>
    <t>52 Engenharia e Técnicas afins</t>
  </si>
  <si>
    <t>54 Indústrias Transformadoras</t>
  </si>
  <si>
    <t>58 Arquitetura e Construção</t>
  </si>
  <si>
    <t>86 Serviços de Segurança</t>
  </si>
  <si>
    <t>81-85 Serviços Sociais/Transportes/Ambiente</t>
  </si>
  <si>
    <t>862 Segurança e higiene no trabalho</t>
  </si>
  <si>
    <t>861;863-869  Outras serviços de segurança</t>
  </si>
  <si>
    <t>21 Artes</t>
  </si>
  <si>
    <t>22 Humanidades</t>
  </si>
  <si>
    <t>222 Linguas Estrangeiras</t>
  </si>
  <si>
    <t xml:space="preserve">221; 223-229 Outras humanidades </t>
  </si>
  <si>
    <t>2020, 2019 e 2018</t>
  </si>
  <si>
    <t>n.d.</t>
  </si>
  <si>
    <r>
      <rPr>
        <b/>
        <sz val="10"/>
        <color theme="3"/>
        <rFont val="Arial"/>
        <family val="2"/>
      </rPr>
      <t>QUADRO 40</t>
    </r>
    <r>
      <rPr>
        <sz val="10"/>
        <color theme="3"/>
        <rFont val="Arial"/>
        <family val="2"/>
      </rPr>
      <t xml:space="preserve"> - Evolução dos principais indicadores de formação profissional, por atividade económica</t>
    </r>
  </si>
  <si>
    <t>EVOLUÇÃO DOS PRINCIPAIS INDICADORES DE FORMAÇÃO PROFISSIONAL, POR ATIVIDADE ECONÓMICA</t>
  </si>
  <si>
    <t/>
  </si>
  <si>
    <t>(Versão corrigida em 09 de setembro de 2024, na sequência de erros detetados nos valores absolutos associados ao sector de atividade económica U - Atividades dos organismos internacionais e outras instituições extraterritoriais – vários quadros).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</si>
</sst>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
    <numFmt numFmtId="167" formatCode="#\ ###\ ###"/>
  </numFmts>
  <fonts count="24" x14ac:knownFonts="1">
    <font>
      <sz val="11"/>
      <color theme="1"/>
      <name val="Calibri"/>
      <family val="2"/>
      <scheme val="minor"/>
    </font>
    <font>
      <sz val="10"/>
      <name val="Arial"/>
      <family val="2"/>
    </font>
    <font>
      <sz val="10"/>
      <name val="Arial"/>
      <family val="2"/>
    </font>
    <font>
      <sz val="9"/>
      <name val="Berlin Sans FB"/>
      <family val="2"/>
    </font>
    <font>
      <sz val="9"/>
      <name val="Agency FB"/>
      <family val="2"/>
    </font>
    <font>
      <sz val="7"/>
      <name val="Berlin Sans FB"/>
      <family val="2"/>
    </font>
    <font>
      <sz val="11"/>
      <color theme="1"/>
      <name val="Calibri"/>
      <family val="2"/>
      <scheme val="minor"/>
    </font>
    <font>
      <sz val="10"/>
      <name val="Arial"/>
      <family val="2"/>
    </font>
    <font>
      <sz val="8"/>
      <name val="Arial"/>
      <family val="2"/>
    </font>
    <font>
      <sz val="10"/>
      <name val="Arial"/>
      <family val="2"/>
    </font>
    <font>
      <sz val="7"/>
      <name val="Arial"/>
      <family val="2"/>
    </font>
    <font>
      <sz val="8"/>
      <color theme="1"/>
      <name val="Arial"/>
      <family val="2"/>
    </font>
    <font>
      <b/>
      <sz val="11"/>
      <color theme="1"/>
      <name val="Arial"/>
      <family val="2"/>
    </font>
    <font>
      <sz val="9"/>
      <color theme="1"/>
      <name val="Arial"/>
      <family val="2"/>
    </font>
    <font>
      <b/>
      <sz val="9"/>
      <color theme="1"/>
      <name val="Arial"/>
      <family val="2"/>
    </font>
    <font>
      <b/>
      <sz val="8"/>
      <name val="Arial"/>
      <family val="2"/>
    </font>
    <font>
      <b/>
      <sz val="8"/>
      <color theme="1"/>
      <name val="Arial"/>
      <family val="2"/>
    </font>
    <font>
      <u/>
      <sz val="11"/>
      <color theme="10"/>
      <name val="Calibri"/>
      <family val="2"/>
      <scheme val="minor"/>
    </font>
    <font>
      <sz val="10"/>
      <color theme="3"/>
      <name val="Arial"/>
      <family val="2"/>
    </font>
    <font>
      <sz val="12"/>
      <color theme="3"/>
      <name val="Arial"/>
      <family val="2"/>
    </font>
    <font>
      <b/>
      <sz val="10"/>
      <color theme="3"/>
      <name val="Arial"/>
      <family val="2"/>
    </font>
    <font>
      <sz val="11"/>
      <color theme="1"/>
      <name val="Arial"/>
      <family val="2"/>
    </font>
    <font>
      <b/>
      <sz val="9"/>
      <name val="Agency FB"/>
      <family val="2"/>
    </font>
    <font>
      <i/>
      <sz val="10"/>
      <color theme="1" tint="0.499984740745262"/>
      <name val="Arial"/>
      <family val="2"/>
    </font>
  </fonts>
  <fills count="1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99BA56"/>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84">
    <xf numFmtId="0" fontId="0" fillId="0" borderId="0"/>
    <xf numFmtId="0" fontId="1" fillId="0" borderId="0"/>
    <xf numFmtId="165" fontId="1" fillId="0" borderId="0" applyFont="0" applyFill="0" applyBorder="0" applyAlignment="0" applyProtection="0"/>
    <xf numFmtId="0" fontId="2" fillId="0" borderId="0"/>
    <xf numFmtId="0" fontId="1" fillId="0" borderId="0"/>
    <xf numFmtId="0" fontId="7" fillId="0" borderId="0"/>
    <xf numFmtId="0" fontId="9"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1" fillId="0" borderId="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1" fillId="0" borderId="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0" borderId="0"/>
    <xf numFmtId="0" fontId="6" fillId="0" borderId="0"/>
    <xf numFmtId="0" fontId="6" fillId="2" borderId="3" applyNumberFormat="0" applyFont="0" applyAlignment="0" applyProtection="0"/>
    <xf numFmtId="0" fontId="6" fillId="2" borderId="3" applyNumberFormat="0" applyFont="0" applyAlignment="0" applyProtection="0"/>
    <xf numFmtId="0" fontId="17" fillId="0" borderId="0" applyNumberFormat="0" applyFill="0" applyBorder="0" applyAlignment="0" applyProtection="0"/>
    <xf numFmtId="0" fontId="1" fillId="0" borderId="0"/>
  </cellStyleXfs>
  <cellXfs count="199">
    <xf numFmtId="0" fontId="0" fillId="0" borderId="0" xfId="0"/>
    <xf numFmtId="0" fontId="4" fillId="0" borderId="0" xfId="1" applyFont="1"/>
    <xf numFmtId="1" fontId="3" fillId="0" borderId="0" xfId="1" applyNumberFormat="1" applyFont="1" applyAlignment="1">
      <alignment vertical="center"/>
    </xf>
    <xf numFmtId="0" fontId="4" fillId="0" borderId="0" xfId="1" applyFont="1" applyAlignment="1">
      <alignment horizontal="right"/>
    </xf>
    <xf numFmtId="1" fontId="3" fillId="0" borderId="0" xfId="1" applyNumberFormat="1" applyFont="1" applyAlignment="1">
      <alignment horizontal="right" vertical="center"/>
    </xf>
    <xf numFmtId="0" fontId="3" fillId="0" borderId="0" xfId="1" applyFont="1"/>
    <xf numFmtId="0" fontId="5" fillId="0" borderId="0" xfId="1" applyFont="1" applyAlignment="1">
      <alignment vertical="top" wrapText="1"/>
    </xf>
    <xf numFmtId="3" fontId="4" fillId="0" borderId="0" xfId="1" applyNumberFormat="1" applyFont="1"/>
    <xf numFmtId="167" fontId="8" fillId="0" borderId="0" xfId="0" applyNumberFormat="1" applyFont="1" applyAlignment="1">
      <alignment horizontal="right"/>
    </xf>
    <xf numFmtId="3" fontId="4" fillId="0" borderId="0" xfId="1" applyNumberFormat="1" applyFont="1" applyAlignment="1">
      <alignment horizontal="right"/>
    </xf>
    <xf numFmtId="0" fontId="8" fillId="0" borderId="0" xfId="1" applyFont="1"/>
    <xf numFmtId="0" fontId="8" fillId="0" borderId="0" xfId="1" applyFont="1" applyAlignment="1">
      <alignment horizontal="right"/>
    </xf>
    <xf numFmtId="166" fontId="8" fillId="0" borderId="0" xfId="1" applyNumberFormat="1" applyFont="1" applyAlignment="1">
      <alignment vertical="center"/>
    </xf>
    <xf numFmtId="166" fontId="8" fillId="0" borderId="0" xfId="1" applyNumberFormat="1" applyFont="1" applyAlignment="1">
      <alignment horizontal="right" vertical="center"/>
    </xf>
    <xf numFmtId="3" fontId="8" fillId="0" borderId="0" xfId="1" applyNumberFormat="1" applyFont="1" applyAlignment="1">
      <alignment horizontal="right" vertical="center"/>
    </xf>
    <xf numFmtId="3" fontId="8" fillId="0" borderId="0" xfId="1" applyNumberFormat="1" applyFont="1" applyAlignment="1">
      <alignment vertical="center"/>
    </xf>
    <xf numFmtId="1" fontId="8" fillId="0" borderId="0" xfId="1" applyNumberFormat="1" applyFont="1" applyAlignment="1">
      <alignment horizontal="right"/>
    </xf>
    <xf numFmtId="1" fontId="8" fillId="0" borderId="0" xfId="1" applyNumberFormat="1" applyFont="1" applyAlignment="1">
      <alignment vertical="center"/>
    </xf>
    <xf numFmtId="3" fontId="8" fillId="0" borderId="0" xfId="1" applyNumberFormat="1" applyFont="1" applyAlignment="1">
      <alignment horizontal="right"/>
    </xf>
    <xf numFmtId="3" fontId="8" fillId="0" borderId="0" xfId="1" applyNumberFormat="1" applyFont="1"/>
    <xf numFmtId="164" fontId="8" fillId="0" borderId="0" xfId="1" applyNumberFormat="1" applyFont="1" applyAlignment="1">
      <alignment vertical="center"/>
    </xf>
    <xf numFmtId="0" fontId="8" fillId="0" borderId="0" xfId="1" applyFont="1" applyAlignment="1">
      <alignment vertical="top" wrapText="1"/>
    </xf>
    <xf numFmtId="0" fontId="8" fillId="0" borderId="0" xfId="5" applyFont="1"/>
    <xf numFmtId="0" fontId="8" fillId="0" borderId="0" xfId="5" applyFont="1" applyAlignment="1">
      <alignment horizontal="right"/>
    </xf>
    <xf numFmtId="0" fontId="8" fillId="0" borderId="0" xfId="1" applyFont="1" applyAlignment="1">
      <alignment wrapText="1"/>
    </xf>
    <xf numFmtId="0" fontId="8" fillId="0" borderId="0" xfId="1" applyFont="1" applyAlignment="1">
      <alignment horizontal="right" wrapText="1"/>
    </xf>
    <xf numFmtId="0" fontId="8" fillId="0" borderId="0" xfId="4" applyFont="1"/>
    <xf numFmtId="0" fontId="8" fillId="0" borderId="0" xfId="4" applyFont="1" applyAlignment="1">
      <alignment horizontal="right"/>
    </xf>
    <xf numFmtId="166" fontId="8" fillId="0" borderId="0" xfId="4" applyNumberFormat="1" applyFont="1" applyAlignment="1">
      <alignment vertical="center"/>
    </xf>
    <xf numFmtId="3" fontId="8" fillId="0" borderId="0" xfId="4" applyNumberFormat="1" applyFont="1" applyAlignment="1">
      <alignment vertical="center"/>
    </xf>
    <xf numFmtId="0" fontId="8" fillId="0" borderId="0" xfId="4" applyFont="1" applyAlignment="1">
      <alignment vertical="top" wrapText="1"/>
    </xf>
    <xf numFmtId="164" fontId="8" fillId="0" borderId="0" xfId="1" applyNumberFormat="1" applyFont="1" applyAlignment="1">
      <alignment horizontal="right" vertical="center"/>
    </xf>
    <xf numFmtId="0" fontId="10" fillId="0" borderId="0" xfId="1" applyFont="1"/>
    <xf numFmtId="0" fontId="10" fillId="0" borderId="0" xfId="4" applyFont="1"/>
    <xf numFmtId="4" fontId="8" fillId="0" borderId="0" xfId="1" applyNumberFormat="1" applyFont="1" applyAlignment="1">
      <alignment vertical="center"/>
    </xf>
    <xf numFmtId="166" fontId="4" fillId="0" borderId="0" xfId="1" applyNumberFormat="1" applyFont="1"/>
    <xf numFmtId="0" fontId="12" fillId="0" borderId="0" xfId="0" applyFont="1" applyAlignment="1">
      <alignment horizontal="right" vertical="center"/>
    </xf>
    <xf numFmtId="0" fontId="15" fillId="15" borderId="0" xfId="1" applyFont="1" applyFill="1" applyAlignment="1">
      <alignment horizontal="right" vertical="top"/>
    </xf>
    <xf numFmtId="3" fontId="16" fillId="0" borderId="1" xfId="1" applyNumberFormat="1" applyFont="1" applyBorder="1" applyAlignment="1">
      <alignment vertical="center"/>
    </xf>
    <xf numFmtId="3" fontId="15" fillId="0" borderId="1" xfId="1" applyNumberFormat="1" applyFont="1" applyBorder="1" applyAlignment="1">
      <alignment vertical="center"/>
    </xf>
    <xf numFmtId="0" fontId="15" fillId="0" borderId="0" xfId="1" applyFont="1"/>
    <xf numFmtId="0" fontId="15" fillId="0" borderId="0" xfId="1" applyFont="1" applyAlignment="1">
      <alignment horizontal="center" vertical="center"/>
    </xf>
    <xf numFmtId="0" fontId="15" fillId="0" borderId="0" xfId="1" applyFont="1" applyAlignment="1">
      <alignment horizontal="center" vertical="center" wrapText="1"/>
    </xf>
    <xf numFmtId="0" fontId="15" fillId="15" borderId="2" xfId="1" applyFont="1" applyFill="1" applyBorder="1"/>
    <xf numFmtId="0" fontId="15" fillId="15" borderId="0" xfId="1" applyFont="1" applyFill="1" applyAlignment="1">
      <alignment horizontal="right"/>
    </xf>
    <xf numFmtId="0" fontId="8" fillId="15" borderId="0" xfId="1" applyFont="1" applyFill="1" applyAlignment="1">
      <alignment horizontal="right" vertical="top"/>
    </xf>
    <xf numFmtId="3" fontId="8" fillId="0" borderId="2" xfId="1" quotePrefix="1" applyNumberFormat="1" applyFont="1" applyBorder="1" applyAlignment="1">
      <alignment horizontal="right" vertical="center"/>
    </xf>
    <xf numFmtId="0" fontId="15" fillId="15" borderId="0" xfId="1" applyFont="1" applyFill="1" applyAlignment="1">
      <alignment horizontal="center" vertical="center"/>
    </xf>
    <xf numFmtId="0" fontId="15" fillId="15" borderId="0" xfId="5" applyFont="1" applyFill="1" applyAlignment="1">
      <alignment horizontal="right" vertical="center"/>
    </xf>
    <xf numFmtId="0" fontId="15" fillId="15" borderId="0" xfId="4" applyFont="1" applyFill="1" applyAlignment="1">
      <alignment horizontal="right" vertical="top"/>
    </xf>
    <xf numFmtId="0" fontId="15" fillId="15" borderId="0" xfId="4" applyFont="1" applyFill="1" applyAlignment="1">
      <alignment horizontal="center" vertical="center" wrapText="1"/>
    </xf>
    <xf numFmtId="164" fontId="8" fillId="0" borderId="2" xfId="1" applyNumberFormat="1" applyFont="1" applyBorder="1" applyAlignment="1">
      <alignment horizontal="right" vertical="center"/>
    </xf>
    <xf numFmtId="1" fontId="8" fillId="0" borderId="0" xfId="1" applyNumberFormat="1" applyFont="1" applyAlignment="1">
      <alignment horizontal="right" vertical="center"/>
    </xf>
    <xf numFmtId="0" fontId="15" fillId="15" borderId="0" xfId="1" applyFont="1" applyFill="1" applyAlignment="1">
      <alignment horizontal="right" vertical="center"/>
    </xf>
    <xf numFmtId="164" fontId="4" fillId="0" borderId="0" xfId="1" applyNumberFormat="1" applyFont="1"/>
    <xf numFmtId="3" fontId="15" fillId="0" borderId="1" xfId="1" applyNumberFormat="1" applyFont="1" applyBorder="1" applyAlignment="1">
      <alignment horizontal="right" vertical="center"/>
    </xf>
    <xf numFmtId="3" fontId="8" fillId="0" borderId="0" xfId="1" quotePrefix="1" applyNumberFormat="1" applyFont="1" applyAlignment="1">
      <alignment horizontal="right" vertical="center"/>
    </xf>
    <xf numFmtId="3" fontId="15" fillId="0" borderId="0" xfId="1" applyNumberFormat="1" applyFont="1" applyAlignment="1">
      <alignment vertical="center"/>
    </xf>
    <xf numFmtId="3" fontId="15" fillId="0" borderId="0" xfId="1" applyNumberFormat="1" applyFont="1" applyAlignment="1">
      <alignment horizontal="right" vertical="center"/>
    </xf>
    <xf numFmtId="3" fontId="15" fillId="0" borderId="2" xfId="1" applyNumberFormat="1" applyFont="1" applyBorder="1" applyAlignment="1">
      <alignment vertical="center"/>
    </xf>
    <xf numFmtId="3" fontId="16" fillId="0" borderId="0" xfId="1" applyNumberFormat="1" applyFont="1" applyAlignment="1">
      <alignment vertical="center"/>
    </xf>
    <xf numFmtId="3" fontId="16" fillId="0" borderId="0" xfId="1" applyNumberFormat="1" applyFont="1" applyAlignment="1">
      <alignment horizontal="right" vertical="center"/>
    </xf>
    <xf numFmtId="164" fontId="15" fillId="0" borderId="1" xfId="1" applyNumberFormat="1" applyFont="1" applyBorder="1" applyAlignment="1">
      <alignment vertical="center"/>
    </xf>
    <xf numFmtId="164" fontId="15" fillId="0" borderId="0" xfId="1" applyNumberFormat="1" applyFont="1" applyAlignment="1">
      <alignment vertical="center"/>
    </xf>
    <xf numFmtId="164" fontId="15" fillId="0" borderId="0" xfId="1" applyNumberFormat="1" applyFont="1" applyAlignment="1">
      <alignment horizontal="right" vertical="center"/>
    </xf>
    <xf numFmtId="166" fontId="15" fillId="0" borderId="0" xfId="1" applyNumberFormat="1" applyFont="1" applyAlignment="1">
      <alignment vertical="center"/>
    </xf>
    <xf numFmtId="166" fontId="15" fillId="0" borderId="1" xfId="1" applyNumberFormat="1" applyFont="1" applyBorder="1" applyAlignment="1">
      <alignment horizontal="right" vertical="center"/>
    </xf>
    <xf numFmtId="0" fontId="4" fillId="0" borderId="0" xfId="1" applyFont="1" applyAlignment="1">
      <alignment horizontal="right" vertical="center"/>
    </xf>
    <xf numFmtId="164" fontId="15" fillId="0" borderId="1" xfId="1" applyNumberFormat="1" applyFont="1" applyBorder="1" applyAlignment="1">
      <alignment horizontal="right" vertical="center"/>
    </xf>
    <xf numFmtId="3" fontId="15" fillId="0" borderId="1" xfId="4" applyNumberFormat="1" applyFont="1" applyBorder="1" applyAlignment="1">
      <alignment vertical="center"/>
    </xf>
    <xf numFmtId="166" fontId="15" fillId="0" borderId="1" xfId="4" applyNumberFormat="1" applyFont="1" applyBorder="1" applyAlignment="1">
      <alignment vertical="center"/>
    </xf>
    <xf numFmtId="4" fontId="15" fillId="0" borderId="0" xfId="1" applyNumberFormat="1" applyFont="1" applyAlignment="1">
      <alignment vertical="center"/>
    </xf>
    <xf numFmtId="0" fontId="18" fillId="0" borderId="0" xfId="82" applyFont="1" applyBorder="1" applyAlignment="1">
      <alignment horizontal="left" vertical="center" wrapText="1"/>
    </xf>
    <xf numFmtId="0" fontId="18" fillId="0" borderId="0" xfId="46" applyFont="1" applyAlignment="1">
      <alignment horizontal="left" vertical="center" wrapText="1"/>
    </xf>
    <xf numFmtId="0" fontId="19" fillId="0" borderId="0" xfId="46" applyFont="1" applyAlignment="1">
      <alignment horizontal="left" vertical="center" wrapText="1"/>
    </xf>
    <xf numFmtId="0" fontId="18" fillId="0" borderId="0" xfId="82" applyFont="1"/>
    <xf numFmtId="0" fontId="10" fillId="0" borderId="0" xfId="1" applyFont="1" applyAlignment="1">
      <alignment vertical="top" wrapText="1"/>
    </xf>
    <xf numFmtId="3" fontId="11" fillId="0" borderId="0" xfId="1" applyNumberFormat="1" applyFont="1" applyAlignment="1">
      <alignment vertical="center"/>
    </xf>
    <xf numFmtId="3" fontId="11" fillId="0" borderId="0" xfId="1" applyNumberFormat="1" applyFont="1" applyAlignment="1">
      <alignment horizontal="right" vertical="center"/>
    </xf>
    <xf numFmtId="3" fontId="11" fillId="0" borderId="2" xfId="1" applyNumberFormat="1" applyFont="1" applyBorder="1" applyAlignment="1">
      <alignment vertical="center"/>
    </xf>
    <xf numFmtId="3" fontId="11" fillId="0" borderId="0" xfId="1" applyNumberFormat="1" applyFont="1" applyAlignment="1">
      <alignment vertical="center" wrapText="1"/>
    </xf>
    <xf numFmtId="3" fontId="11" fillId="0" borderId="2" xfId="1" applyNumberFormat="1" applyFont="1" applyBorder="1" applyAlignment="1">
      <alignment vertical="center" wrapText="1"/>
    </xf>
    <xf numFmtId="164" fontId="8" fillId="0" borderId="0" xfId="1" applyNumberFormat="1" applyFont="1" applyAlignment="1">
      <alignment vertical="center" wrapText="1"/>
    </xf>
    <xf numFmtId="164" fontId="8" fillId="0" borderId="2" xfId="1" applyNumberFormat="1" applyFont="1" applyBorder="1" applyAlignment="1">
      <alignment vertical="center" wrapText="1"/>
    </xf>
    <xf numFmtId="0" fontId="15" fillId="0" borderId="0" xfId="1" applyFont="1" applyAlignment="1">
      <alignment horizontal="right" vertical="center"/>
    </xf>
    <xf numFmtId="0" fontId="15" fillId="0" borderId="0" xfId="1" applyFont="1" applyAlignment="1">
      <alignment horizontal="right" vertical="center" wrapText="1"/>
    </xf>
    <xf numFmtId="0" fontId="8" fillId="0" borderId="2" xfId="1" applyFont="1" applyBorder="1"/>
    <xf numFmtId="0" fontId="11" fillId="0" borderId="0" xfId="0" applyFont="1" applyAlignment="1">
      <alignment horizontal="right"/>
    </xf>
    <xf numFmtId="166" fontId="8" fillId="0" borderId="0" xfId="1" applyNumberFormat="1" applyFont="1" applyAlignment="1">
      <alignment horizontal="right" vertical="center" wrapText="1" shrinkToFit="1"/>
    </xf>
    <xf numFmtId="0" fontId="8" fillId="0" borderId="0" xfId="1" applyFont="1" applyAlignment="1">
      <alignment horizontal="right" vertical="center" wrapText="1" shrinkToFit="1"/>
    </xf>
    <xf numFmtId="49" fontId="8" fillId="0" borderId="0" xfId="1" applyNumberFormat="1" applyFont="1"/>
    <xf numFmtId="0" fontId="8" fillId="0" borderId="0" xfId="1" applyFont="1" applyAlignment="1">
      <alignment vertical="center" wrapText="1"/>
    </xf>
    <xf numFmtId="0" fontId="8" fillId="15" borderId="2" xfId="1" applyFont="1" applyFill="1" applyBorder="1"/>
    <xf numFmtId="0" fontId="8" fillId="0" borderId="2" xfId="1" applyFont="1" applyBorder="1" applyAlignment="1">
      <alignment vertical="center" wrapText="1"/>
    </xf>
    <xf numFmtId="0" fontId="15" fillId="15" borderId="2" xfId="5" applyFont="1" applyFill="1" applyBorder="1" applyAlignment="1">
      <alignment vertical="center"/>
    </xf>
    <xf numFmtId="0" fontId="8" fillId="0" borderId="2" xfId="5" applyFont="1" applyBorder="1"/>
    <xf numFmtId="0" fontId="15" fillId="15" borderId="2" xfId="4" applyFont="1" applyFill="1" applyBorder="1"/>
    <xf numFmtId="0" fontId="15" fillId="15" borderId="2" xfId="1" applyFont="1" applyFill="1" applyBorder="1" applyAlignment="1">
      <alignment vertical="center" wrapText="1"/>
    </xf>
    <xf numFmtId="0" fontId="21" fillId="0" borderId="0" xfId="0" applyFont="1" applyAlignment="1">
      <alignment vertical="center"/>
    </xf>
    <xf numFmtId="0" fontId="10" fillId="16" borderId="0" xfId="0" applyFont="1" applyFill="1" applyAlignment="1">
      <alignment horizontal="left" vertical="center" indent="2"/>
    </xf>
    <xf numFmtId="0" fontId="8" fillId="0" borderId="0" xfId="1" applyFont="1" applyAlignment="1">
      <alignment horizontal="left" wrapText="1"/>
    </xf>
    <xf numFmtId="0" fontId="4" fillId="0" borderId="0" xfId="1" applyFont="1" applyAlignment="1">
      <alignment horizontal="left"/>
    </xf>
    <xf numFmtId="0" fontId="8" fillId="0" borderId="0" xfId="1" applyFont="1" applyAlignment="1">
      <alignment horizontal="left"/>
    </xf>
    <xf numFmtId="0" fontId="15" fillId="15" borderId="2" xfId="1" applyFont="1" applyFill="1" applyBorder="1" applyAlignment="1">
      <alignment horizontal="left"/>
    </xf>
    <xf numFmtId="0" fontId="8" fillId="0" borderId="2" xfId="1" applyFont="1" applyBorder="1" applyAlignment="1">
      <alignment horizontal="left"/>
    </xf>
    <xf numFmtId="0" fontId="15" fillId="0" borderId="0" xfId="1" applyFont="1" applyAlignment="1">
      <alignment horizontal="left"/>
    </xf>
    <xf numFmtId="0" fontId="5" fillId="0" borderId="0" xfId="1" applyFont="1" applyAlignment="1">
      <alignment horizontal="left" vertical="top" wrapText="1"/>
    </xf>
    <xf numFmtId="0" fontId="3" fillId="0" borderId="0" xfId="1" applyFont="1" applyAlignment="1">
      <alignment horizontal="left"/>
    </xf>
    <xf numFmtId="0" fontId="10" fillId="0" borderId="0" xfId="1" applyFont="1" applyAlignment="1">
      <alignment horizontal="left" vertical="center"/>
    </xf>
    <xf numFmtId="3" fontId="15" fillId="16" borderId="0" xfId="1" applyNumberFormat="1" applyFont="1" applyFill="1" applyAlignment="1">
      <alignment horizontal="right" vertical="center"/>
    </xf>
    <xf numFmtId="3" fontId="8" fillId="16" borderId="0" xfId="1" applyNumberFormat="1" applyFont="1" applyFill="1" applyAlignment="1">
      <alignment horizontal="right" vertical="center"/>
    </xf>
    <xf numFmtId="3" fontId="15" fillId="16" borderId="0" xfId="1" applyNumberFormat="1" applyFont="1" applyFill="1" applyAlignment="1">
      <alignment vertical="center"/>
    </xf>
    <xf numFmtId="3" fontId="8" fillId="16" borderId="0" xfId="1" applyNumberFormat="1" applyFont="1" applyFill="1" applyAlignment="1">
      <alignment vertical="center"/>
    </xf>
    <xf numFmtId="164" fontId="8" fillId="16" borderId="0" xfId="1" applyNumberFormat="1" applyFont="1" applyFill="1" applyAlignment="1">
      <alignment horizontal="right" vertical="center"/>
    </xf>
    <xf numFmtId="3" fontId="11" fillId="16" borderId="0" xfId="1" applyNumberFormat="1" applyFont="1" applyFill="1" applyAlignment="1">
      <alignment horizontal="right" vertical="center"/>
    </xf>
    <xf numFmtId="164" fontId="15" fillId="16" borderId="0" xfId="1" applyNumberFormat="1" applyFont="1" applyFill="1" applyAlignment="1">
      <alignment vertical="center"/>
    </xf>
    <xf numFmtId="164" fontId="8" fillId="16" borderId="0" xfId="1" applyNumberFormat="1" applyFont="1" applyFill="1" applyAlignment="1">
      <alignment vertical="center"/>
    </xf>
    <xf numFmtId="164" fontId="15" fillId="0" borderId="2" xfId="1" applyNumberFormat="1" applyFont="1" applyBorder="1" applyAlignment="1">
      <alignment vertical="center"/>
    </xf>
    <xf numFmtId="166" fontId="8" fillId="16" borderId="0" xfId="1" applyNumberFormat="1" applyFont="1" applyFill="1" applyAlignment="1">
      <alignment vertical="center"/>
    </xf>
    <xf numFmtId="166" fontId="15" fillId="16" borderId="0" xfId="1" applyNumberFormat="1" applyFont="1" applyFill="1" applyAlignment="1">
      <alignment vertical="center"/>
    </xf>
    <xf numFmtId="0" fontId="15" fillId="0" borderId="0" xfId="1" applyFont="1" applyAlignment="1">
      <alignment vertical="center"/>
    </xf>
    <xf numFmtId="0" fontId="15" fillId="0" borderId="0" xfId="5" applyFont="1"/>
    <xf numFmtId="18" fontId="15" fillId="0" borderId="0" xfId="1" applyNumberFormat="1" applyFont="1"/>
    <xf numFmtId="0" fontId="15" fillId="0" borderId="0" xfId="1" applyFont="1" applyAlignment="1">
      <alignment wrapText="1"/>
    </xf>
    <xf numFmtId="0" fontId="15" fillId="0" borderId="2" xfId="1" applyFont="1" applyBorder="1" applyAlignment="1">
      <alignment wrapText="1"/>
    </xf>
    <xf numFmtId="0" fontId="8" fillId="0" borderId="0" xfId="1" applyFont="1" applyAlignment="1">
      <alignment horizontal="left" indent="2"/>
    </xf>
    <xf numFmtId="0" fontId="8" fillId="0" borderId="0" xfId="1" applyFont="1" applyAlignment="1">
      <alignment horizontal="left" indent="4"/>
    </xf>
    <xf numFmtId="49" fontId="8" fillId="0" borderId="0" xfId="1" applyNumberFormat="1" applyFont="1" applyAlignment="1">
      <alignment horizontal="left" indent="2"/>
    </xf>
    <xf numFmtId="0" fontId="15" fillId="0" borderId="0" xfId="4" applyFont="1"/>
    <xf numFmtId="166" fontId="8" fillId="16" borderId="0" xfId="4" applyNumberFormat="1" applyFont="1" applyFill="1" applyAlignment="1">
      <alignment vertical="center"/>
    </xf>
    <xf numFmtId="166" fontId="8" fillId="0" borderId="2" xfId="1" applyNumberFormat="1" applyFont="1" applyBorder="1" applyAlignment="1">
      <alignment horizontal="right" vertical="center"/>
    </xf>
    <xf numFmtId="0" fontId="15" fillId="0" borderId="0" xfId="1" applyFont="1" applyAlignment="1">
      <alignment horizontal="right"/>
    </xf>
    <xf numFmtId="0" fontId="22" fillId="0" borderId="0" xfId="1" applyFont="1" applyAlignment="1">
      <alignment horizontal="right"/>
    </xf>
    <xf numFmtId="0" fontId="22" fillId="0" borderId="0" xfId="1" applyFont="1"/>
    <xf numFmtId="164" fontId="15" fillId="16" borderId="0" xfId="1" applyNumberFormat="1" applyFont="1" applyFill="1" applyAlignment="1">
      <alignment horizontal="right" vertical="center"/>
    </xf>
    <xf numFmtId="4" fontId="8" fillId="16" borderId="0" xfId="1" applyNumberFormat="1" applyFont="1" applyFill="1" applyAlignment="1">
      <alignment vertical="center"/>
    </xf>
    <xf numFmtId="4" fontId="15" fillId="16" borderId="0" xfId="1" applyNumberFormat="1" applyFont="1" applyFill="1" applyAlignment="1">
      <alignment vertical="center"/>
    </xf>
    <xf numFmtId="0" fontId="4" fillId="16" borderId="0" xfId="1" applyFont="1" applyFill="1"/>
    <xf numFmtId="0" fontId="21" fillId="16" borderId="0" xfId="0" applyFont="1" applyFill="1" applyAlignment="1">
      <alignment vertical="center"/>
    </xf>
    <xf numFmtId="3" fontId="8" fillId="16" borderId="0" xfId="1" quotePrefix="1" applyNumberFormat="1" applyFont="1" applyFill="1" applyAlignment="1">
      <alignment horizontal="right" vertical="center"/>
    </xf>
    <xf numFmtId="164" fontId="8" fillId="0" borderId="0" xfId="1" quotePrefix="1" applyNumberFormat="1" applyFont="1" applyAlignment="1">
      <alignment horizontal="right" vertical="center"/>
    </xf>
    <xf numFmtId="164" fontId="8" fillId="0" borderId="2" xfId="1" quotePrefix="1" applyNumberFormat="1" applyFont="1" applyBorder="1" applyAlignment="1">
      <alignment horizontal="right" vertical="center"/>
    </xf>
    <xf numFmtId="164" fontId="8" fillId="16" borderId="0" xfId="1" quotePrefix="1" applyNumberFormat="1" applyFont="1" applyFill="1" applyAlignment="1">
      <alignment horizontal="right" vertical="center"/>
    </xf>
    <xf numFmtId="166" fontId="8" fillId="0" borderId="0" xfId="1" quotePrefix="1" applyNumberFormat="1" applyFont="1" applyAlignment="1">
      <alignment horizontal="right" vertical="center"/>
    </xf>
    <xf numFmtId="166" fontId="8" fillId="0" borderId="2" xfId="1" quotePrefix="1" applyNumberFormat="1" applyFont="1" applyBorder="1" applyAlignment="1">
      <alignment horizontal="right" vertical="center"/>
    </xf>
    <xf numFmtId="166" fontId="8" fillId="16" borderId="0" xfId="1" quotePrefix="1" applyNumberFormat="1" applyFont="1" applyFill="1" applyAlignment="1">
      <alignment horizontal="right" vertical="center"/>
    </xf>
    <xf numFmtId="4" fontId="8" fillId="0" borderId="0" xfId="1" quotePrefix="1" applyNumberFormat="1" applyFont="1" applyAlignment="1">
      <alignment horizontal="right" vertical="center"/>
    </xf>
    <xf numFmtId="4" fontId="8" fillId="0" borderId="2" xfId="1" quotePrefix="1" applyNumberFormat="1" applyFont="1" applyBorder="1" applyAlignment="1">
      <alignment horizontal="right" vertical="center"/>
    </xf>
    <xf numFmtId="4" fontId="15" fillId="0" borderId="2" xfId="1" quotePrefix="1" applyNumberFormat="1" applyFont="1" applyBorder="1" applyAlignment="1">
      <alignment horizontal="right" vertical="center"/>
    </xf>
    <xf numFmtId="4" fontId="8" fillId="16" borderId="0" xfId="1" quotePrefix="1" applyNumberFormat="1" applyFont="1" applyFill="1" applyAlignment="1">
      <alignment horizontal="right" vertical="center"/>
    </xf>
    <xf numFmtId="3" fontId="8" fillId="0" borderId="0" xfId="4" applyNumberFormat="1" applyFont="1"/>
    <xf numFmtId="3" fontId="8" fillId="0" borderId="2" xfId="1" applyNumberFormat="1" applyFont="1" applyBorder="1" applyAlignment="1">
      <alignment vertical="center"/>
    </xf>
    <xf numFmtId="3" fontId="16" fillId="0" borderId="2" xfId="1" applyNumberFormat="1" applyFont="1" applyBorder="1" applyAlignment="1">
      <alignment vertical="center"/>
    </xf>
    <xf numFmtId="3" fontId="15" fillId="0" borderId="2" xfId="1" applyNumberFormat="1" applyFont="1" applyBorder="1" applyAlignment="1">
      <alignment horizontal="right" vertical="center"/>
    </xf>
    <xf numFmtId="3" fontId="8" fillId="0" borderId="2" xfId="1" applyNumberFormat="1" applyFont="1" applyBorder="1" applyAlignment="1">
      <alignment horizontal="right" vertical="center"/>
    </xf>
    <xf numFmtId="164" fontId="8" fillId="0" borderId="2" xfId="1" applyNumberFormat="1" applyFont="1" applyBorder="1" applyAlignment="1">
      <alignment vertical="center"/>
    </xf>
    <xf numFmtId="166" fontId="15" fillId="0" borderId="2" xfId="1" applyNumberFormat="1" applyFont="1" applyBorder="1" applyAlignment="1">
      <alignment vertical="center"/>
    </xf>
    <xf numFmtId="166" fontId="8" fillId="0" borderId="2" xfId="1" applyNumberFormat="1" applyFont="1" applyBorder="1" applyAlignment="1">
      <alignment vertical="center"/>
    </xf>
    <xf numFmtId="3" fontId="8" fillId="0" borderId="2" xfId="4" applyNumberFormat="1" applyFont="1" applyBorder="1" applyAlignment="1">
      <alignment vertical="center"/>
    </xf>
    <xf numFmtId="166" fontId="8" fillId="0" borderId="2" xfId="4" applyNumberFormat="1" applyFont="1" applyBorder="1" applyAlignment="1">
      <alignment vertical="center"/>
    </xf>
    <xf numFmtId="164" fontId="15" fillId="0" borderId="2" xfId="1" applyNumberFormat="1" applyFont="1" applyBorder="1" applyAlignment="1">
      <alignment horizontal="right" vertical="center"/>
    </xf>
    <xf numFmtId="3" fontId="11" fillId="0" borderId="0" xfId="1" quotePrefix="1" applyNumberFormat="1" applyFont="1" applyAlignment="1">
      <alignment horizontal="right" vertical="center"/>
    </xf>
    <xf numFmtId="3" fontId="15" fillId="16" borderId="0" xfId="1" quotePrefix="1" applyNumberFormat="1" applyFont="1" applyFill="1" applyAlignment="1">
      <alignment horizontal="right" vertical="center"/>
    </xf>
    <xf numFmtId="164" fontId="15" fillId="16" borderId="0" xfId="1" quotePrefix="1" applyNumberFormat="1" applyFont="1" applyFill="1" applyAlignment="1">
      <alignment horizontal="right" vertical="center"/>
    </xf>
    <xf numFmtId="166" fontId="8" fillId="16" borderId="0" xfId="1" applyNumberFormat="1" applyFont="1" applyFill="1" applyAlignment="1">
      <alignment horizontal="right" vertical="center"/>
    </xf>
    <xf numFmtId="166" fontId="15" fillId="0" borderId="1" xfId="5" applyNumberFormat="1" applyFont="1" applyBorder="1" applyAlignment="1">
      <alignment horizontal="right" vertical="center"/>
    </xf>
    <xf numFmtId="166" fontId="8" fillId="0" borderId="0" xfId="5" applyNumberFormat="1" applyFont="1" applyAlignment="1">
      <alignment horizontal="right" vertical="center"/>
    </xf>
    <xf numFmtId="166" fontId="8" fillId="16" borderId="0" xfId="5" applyNumberFormat="1" applyFont="1" applyFill="1" applyAlignment="1">
      <alignment horizontal="right" vertical="center"/>
    </xf>
    <xf numFmtId="166" fontId="8" fillId="16" borderId="0" xfId="5" quotePrefix="1" applyNumberFormat="1" applyFont="1" applyFill="1" applyAlignment="1">
      <alignment horizontal="right" vertical="center"/>
    </xf>
    <xf numFmtId="166" fontId="8" fillId="0" borderId="2" xfId="5" applyNumberFormat="1" applyFont="1" applyBorder="1" applyAlignment="1">
      <alignment horizontal="right" vertical="center"/>
    </xf>
    <xf numFmtId="166" fontId="8" fillId="0" borderId="2" xfId="5" quotePrefix="1" applyNumberFormat="1" applyFont="1" applyBorder="1" applyAlignment="1">
      <alignment horizontal="right" vertical="center"/>
    </xf>
    <xf numFmtId="166" fontId="15" fillId="0" borderId="0" xfId="1" applyNumberFormat="1" applyFont="1" applyAlignment="1">
      <alignment horizontal="right" vertical="center"/>
    </xf>
    <xf numFmtId="166" fontId="15" fillId="16" borderId="0" xfId="1" applyNumberFormat="1" applyFont="1" applyFill="1" applyAlignment="1">
      <alignment horizontal="right" vertical="center"/>
    </xf>
    <xf numFmtId="166" fontId="15" fillId="0" borderId="2" xfId="1" applyNumberFormat="1" applyFont="1" applyBorder="1" applyAlignment="1">
      <alignment horizontal="right" vertical="center"/>
    </xf>
    <xf numFmtId="166" fontId="15" fillId="0" borderId="2" xfId="1" quotePrefix="1" applyNumberFormat="1" applyFont="1" applyBorder="1" applyAlignment="1">
      <alignment horizontal="right" vertical="center"/>
    </xf>
    <xf numFmtId="3" fontId="15" fillId="0" borderId="2" xfId="1" quotePrefix="1" applyNumberFormat="1" applyFont="1" applyBorder="1" applyAlignment="1">
      <alignment horizontal="right" vertical="center"/>
    </xf>
    <xf numFmtId="0" fontId="13" fillId="0" borderId="0" xfId="0" applyFont="1" applyAlignment="1">
      <alignment horizontal="left" vertical="center" wrapText="1"/>
    </xf>
    <xf numFmtId="0" fontId="14" fillId="0" borderId="0" xfId="0" applyFont="1" applyAlignment="1">
      <alignment horizontal="center" vertical="center" wrapText="1"/>
    </xf>
    <xf numFmtId="0" fontId="15" fillId="15" borderId="0" xfId="1" applyFont="1" applyFill="1" applyAlignment="1">
      <alignment horizontal="center" vertical="center" wrapText="1"/>
    </xf>
    <xf numFmtId="0" fontId="15" fillId="15" borderId="0" xfId="1" applyFont="1" applyFill="1" applyAlignment="1">
      <alignment horizontal="center" vertical="center"/>
    </xf>
    <xf numFmtId="0" fontId="15" fillId="15" borderId="2" xfId="1" applyFont="1" applyFill="1" applyBorder="1" applyAlignment="1">
      <alignment horizontal="center" vertical="center" wrapText="1"/>
    </xf>
    <xf numFmtId="0" fontId="15" fillId="15" borderId="0" xfId="1" applyFont="1" applyFill="1" applyAlignment="1">
      <alignment horizontal="center" vertical="center" textRotation="90" wrapText="1"/>
    </xf>
    <xf numFmtId="0" fontId="15" fillId="15" borderId="0" xfId="1" applyFont="1" applyFill="1" applyAlignment="1">
      <alignment horizontal="center" vertical="center" textRotation="90"/>
    </xf>
    <xf numFmtId="0" fontId="10" fillId="0" borderId="0" xfId="1" applyFont="1" applyAlignment="1">
      <alignment horizontal="left" vertical="center" wrapText="1"/>
    </xf>
    <xf numFmtId="0" fontId="10" fillId="0" borderId="0" xfId="4" applyFont="1" applyAlignment="1">
      <alignment horizontal="left" vertical="top" wrapText="1"/>
    </xf>
    <xf numFmtId="0" fontId="10" fillId="0" borderId="0" xfId="1" applyFont="1" applyAlignment="1">
      <alignment horizontal="left" vertical="top" wrapText="1"/>
    </xf>
    <xf numFmtId="0" fontId="8" fillId="15" borderId="0" xfId="1" applyFont="1" applyFill="1" applyAlignment="1">
      <alignment horizontal="center" vertical="center"/>
    </xf>
    <xf numFmtId="0" fontId="8" fillId="15" borderId="0" xfId="1" applyFont="1" applyFill="1" applyAlignment="1">
      <alignment horizontal="center" vertical="center" wrapText="1"/>
    </xf>
    <xf numFmtId="0" fontId="8" fillId="15" borderId="2" xfId="1" applyFont="1" applyFill="1" applyBorder="1" applyAlignment="1">
      <alignment horizontal="center" vertical="center"/>
    </xf>
    <xf numFmtId="0" fontId="8" fillId="15" borderId="2" xfId="1" applyFont="1" applyFill="1" applyBorder="1" applyAlignment="1">
      <alignment horizontal="center" vertical="center" wrapText="1"/>
    </xf>
    <xf numFmtId="0" fontId="15" fillId="15" borderId="0" xfId="5" applyFont="1" applyFill="1" applyAlignment="1">
      <alignment horizontal="center" vertical="center" wrapText="1"/>
    </xf>
    <xf numFmtId="0" fontId="15" fillId="15" borderId="2" xfId="1" applyFont="1" applyFill="1" applyBorder="1" applyAlignment="1">
      <alignment horizontal="center" vertical="center" textRotation="90" wrapText="1"/>
    </xf>
    <xf numFmtId="0" fontId="10" fillId="0" borderId="0" xfId="1" applyFont="1" applyAlignment="1">
      <alignment horizontal="left" wrapText="1"/>
    </xf>
    <xf numFmtId="0" fontId="15" fillId="15" borderId="0" xfId="4" applyFont="1" applyFill="1" applyAlignment="1">
      <alignment horizontal="center" vertical="center" wrapText="1"/>
    </xf>
    <xf numFmtId="0" fontId="13" fillId="0" borderId="0" xfId="0" applyFont="1" applyAlignment="1">
      <alignment horizontal="center" vertical="center" wrapText="1"/>
    </xf>
    <xf numFmtId="0" fontId="15" fillId="15" borderId="2" xfId="1" applyFont="1" applyFill="1" applyBorder="1" applyAlignment="1">
      <alignment horizontal="center" vertical="center" textRotation="90"/>
    </xf>
    <xf numFmtId="0" fontId="15" fillId="15" borderId="2" xfId="1" applyFont="1" applyFill="1" applyBorder="1" applyAlignment="1">
      <alignment horizontal="center" vertical="center"/>
    </xf>
    <xf numFmtId="0" fontId="8" fillId="0" borderId="0" xfId="1" applyFont="1" applyAlignment="1">
      <alignment horizontal="right"/>
    </xf>
    <xf numFmtId="0" fontId="23" fillId="0" borderId="0" xfId="82" applyFont="1" applyBorder="1" applyAlignment="1">
      <alignment horizontal="left" vertical="center" wrapText="1"/>
    </xf>
  </cellXfs>
  <cellStyles count="84">
    <cellStyle name="20% - Cor1 2" xfId="7" xr:uid="{00000000-0005-0000-0000-000000000000}"/>
    <cellStyle name="20% - Cor1 3" xfId="8" xr:uid="{00000000-0005-0000-0000-000001000000}"/>
    <cellStyle name="20% - Cor1 4" xfId="9" xr:uid="{00000000-0005-0000-0000-000002000000}"/>
    <cellStyle name="20% - Cor1 5" xfId="54" xr:uid="{00000000-0005-0000-0000-000003000000}"/>
    <cellStyle name="20% - Cor1 6" xfId="55" xr:uid="{00000000-0005-0000-0000-000004000000}"/>
    <cellStyle name="20% - Cor2 2" xfId="10" xr:uid="{00000000-0005-0000-0000-000005000000}"/>
    <cellStyle name="20% - Cor2 3" xfId="11" xr:uid="{00000000-0005-0000-0000-000006000000}"/>
    <cellStyle name="20% - Cor2 4" xfId="12" xr:uid="{00000000-0005-0000-0000-000007000000}"/>
    <cellStyle name="20% - Cor2 5" xfId="56" xr:uid="{00000000-0005-0000-0000-000008000000}"/>
    <cellStyle name="20% - Cor2 6" xfId="57" xr:uid="{00000000-0005-0000-0000-000009000000}"/>
    <cellStyle name="20% - Cor3 2" xfId="13" xr:uid="{00000000-0005-0000-0000-00000A000000}"/>
    <cellStyle name="20% - Cor3 3" xfId="14" xr:uid="{00000000-0005-0000-0000-00000B000000}"/>
    <cellStyle name="20% - Cor3 4" xfId="15" xr:uid="{00000000-0005-0000-0000-00000C000000}"/>
    <cellStyle name="20% - Cor3 5" xfId="58" xr:uid="{00000000-0005-0000-0000-00000D000000}"/>
    <cellStyle name="20% - Cor3 6" xfId="59" xr:uid="{00000000-0005-0000-0000-00000E000000}"/>
    <cellStyle name="20% - Cor4 2" xfId="16" xr:uid="{00000000-0005-0000-0000-00000F000000}"/>
    <cellStyle name="20% - Cor4 3" xfId="17" xr:uid="{00000000-0005-0000-0000-000010000000}"/>
    <cellStyle name="20% - Cor4 4" xfId="18" xr:uid="{00000000-0005-0000-0000-000011000000}"/>
    <cellStyle name="20% - Cor4 5" xfId="60" xr:uid="{00000000-0005-0000-0000-000012000000}"/>
    <cellStyle name="20% - Cor4 6" xfId="61" xr:uid="{00000000-0005-0000-0000-000013000000}"/>
    <cellStyle name="20% - Cor5 2" xfId="19" xr:uid="{00000000-0005-0000-0000-000014000000}"/>
    <cellStyle name="20% - Cor5 3" xfId="20" xr:uid="{00000000-0005-0000-0000-000015000000}"/>
    <cellStyle name="20% - Cor5 4" xfId="21" xr:uid="{00000000-0005-0000-0000-000016000000}"/>
    <cellStyle name="20% - Cor5 5" xfId="62" xr:uid="{00000000-0005-0000-0000-000017000000}"/>
    <cellStyle name="20% - Cor5 6" xfId="63" xr:uid="{00000000-0005-0000-0000-000018000000}"/>
    <cellStyle name="20% - Cor6 2" xfId="22" xr:uid="{00000000-0005-0000-0000-000019000000}"/>
    <cellStyle name="20% - Cor6 3" xfId="23" xr:uid="{00000000-0005-0000-0000-00001A000000}"/>
    <cellStyle name="20% - Cor6 4" xfId="24" xr:uid="{00000000-0005-0000-0000-00001B000000}"/>
    <cellStyle name="20% - Cor6 5" xfId="64" xr:uid="{00000000-0005-0000-0000-00001C000000}"/>
    <cellStyle name="20% - Cor6 6" xfId="65" xr:uid="{00000000-0005-0000-0000-00001D000000}"/>
    <cellStyle name="40% - Cor1 2" xfId="25" xr:uid="{00000000-0005-0000-0000-00001E000000}"/>
    <cellStyle name="40% - Cor1 3" xfId="26" xr:uid="{00000000-0005-0000-0000-00001F000000}"/>
    <cellStyle name="40% - Cor1 4" xfId="27" xr:uid="{00000000-0005-0000-0000-000020000000}"/>
    <cellStyle name="40% - Cor1 5" xfId="66" xr:uid="{00000000-0005-0000-0000-000021000000}"/>
    <cellStyle name="40% - Cor1 6" xfId="67" xr:uid="{00000000-0005-0000-0000-000022000000}"/>
    <cellStyle name="40% - Cor2 2" xfId="28" xr:uid="{00000000-0005-0000-0000-000023000000}"/>
    <cellStyle name="40% - Cor2 3" xfId="29" xr:uid="{00000000-0005-0000-0000-000024000000}"/>
    <cellStyle name="40% - Cor2 4" xfId="30" xr:uid="{00000000-0005-0000-0000-000025000000}"/>
    <cellStyle name="40% - Cor2 5" xfId="68" xr:uid="{00000000-0005-0000-0000-000026000000}"/>
    <cellStyle name="40% - Cor2 6" xfId="69" xr:uid="{00000000-0005-0000-0000-000027000000}"/>
    <cellStyle name="40% - Cor3 2" xfId="31" xr:uid="{00000000-0005-0000-0000-000028000000}"/>
    <cellStyle name="40% - Cor3 3" xfId="32" xr:uid="{00000000-0005-0000-0000-000029000000}"/>
    <cellStyle name="40% - Cor3 4" xfId="33" xr:uid="{00000000-0005-0000-0000-00002A000000}"/>
    <cellStyle name="40% - Cor3 5" xfId="70" xr:uid="{00000000-0005-0000-0000-00002B000000}"/>
    <cellStyle name="40% - Cor3 6" xfId="71" xr:uid="{00000000-0005-0000-0000-00002C000000}"/>
    <cellStyle name="40% - Cor4 2" xfId="34" xr:uid="{00000000-0005-0000-0000-00002D000000}"/>
    <cellStyle name="40% - Cor4 3" xfId="35" xr:uid="{00000000-0005-0000-0000-00002E000000}"/>
    <cellStyle name="40% - Cor4 4" xfId="36" xr:uid="{00000000-0005-0000-0000-00002F000000}"/>
    <cellStyle name="40% - Cor4 5" xfId="72" xr:uid="{00000000-0005-0000-0000-000030000000}"/>
    <cellStyle name="40% - Cor4 6" xfId="73" xr:uid="{00000000-0005-0000-0000-000031000000}"/>
    <cellStyle name="40% - Cor5 2" xfId="37" xr:uid="{00000000-0005-0000-0000-000032000000}"/>
    <cellStyle name="40% - Cor5 3" xfId="38" xr:uid="{00000000-0005-0000-0000-000033000000}"/>
    <cellStyle name="40% - Cor5 4" xfId="39" xr:uid="{00000000-0005-0000-0000-000034000000}"/>
    <cellStyle name="40% - Cor5 5" xfId="74" xr:uid="{00000000-0005-0000-0000-000035000000}"/>
    <cellStyle name="40% - Cor5 6" xfId="75" xr:uid="{00000000-0005-0000-0000-000036000000}"/>
    <cellStyle name="40% - Cor6 2" xfId="40" xr:uid="{00000000-0005-0000-0000-000037000000}"/>
    <cellStyle name="40% - Cor6 3" xfId="41" xr:uid="{00000000-0005-0000-0000-000038000000}"/>
    <cellStyle name="40% - Cor6 4" xfId="42" xr:uid="{00000000-0005-0000-0000-000039000000}"/>
    <cellStyle name="40% - Cor6 5" xfId="76" xr:uid="{00000000-0005-0000-0000-00003A000000}"/>
    <cellStyle name="40% - Cor6 6" xfId="77" xr:uid="{00000000-0005-0000-0000-00003B000000}"/>
    <cellStyle name="Euro" xfId="2" xr:uid="{00000000-0005-0000-0000-00003C000000}"/>
    <cellStyle name="Hiperligação" xfId="82" builtinId="8"/>
    <cellStyle name="Normal" xfId="0" builtinId="0"/>
    <cellStyle name="Normal 2" xfId="1" xr:uid="{00000000-0005-0000-0000-00003F000000}"/>
    <cellStyle name="Normal 2 2" xfId="4" xr:uid="{00000000-0005-0000-0000-000040000000}"/>
    <cellStyle name="Normal 2 2 2" xfId="5" xr:uid="{00000000-0005-0000-0000-000041000000}"/>
    <cellStyle name="Normal 2 2 2 2" xfId="53" xr:uid="{00000000-0005-0000-0000-000042000000}"/>
    <cellStyle name="Normal 2 3" xfId="43" xr:uid="{00000000-0005-0000-0000-000043000000}"/>
    <cellStyle name="Normal 2 4" xfId="44" xr:uid="{00000000-0005-0000-0000-000044000000}"/>
    <cellStyle name="Normal 3" xfId="3" xr:uid="{00000000-0005-0000-0000-000045000000}"/>
    <cellStyle name="Normal 3 2" xfId="45" xr:uid="{00000000-0005-0000-0000-000046000000}"/>
    <cellStyle name="Normal 3 3" xfId="46" xr:uid="{00000000-0005-0000-0000-000047000000}"/>
    <cellStyle name="Normal 4" xfId="6" xr:uid="{00000000-0005-0000-0000-000048000000}"/>
    <cellStyle name="Normal 4 2" xfId="83" xr:uid="{00000000-0005-0000-0000-000049000000}"/>
    <cellStyle name="Normal 5" xfId="47" xr:uid="{00000000-0005-0000-0000-00004A000000}"/>
    <cellStyle name="Normal 6" xfId="48" xr:uid="{00000000-0005-0000-0000-00004B000000}"/>
    <cellStyle name="Normal 7" xfId="78" xr:uid="{00000000-0005-0000-0000-00004C000000}"/>
    <cellStyle name="Normal 8" xfId="79" xr:uid="{00000000-0005-0000-0000-00004D000000}"/>
    <cellStyle name="Nota 2" xfId="49" xr:uid="{00000000-0005-0000-0000-00004E000000}"/>
    <cellStyle name="Nota 3" xfId="50" xr:uid="{00000000-0005-0000-0000-00004F000000}"/>
    <cellStyle name="Nota 4" xfId="51" xr:uid="{00000000-0005-0000-0000-000050000000}"/>
    <cellStyle name="Nota 5" xfId="52" xr:uid="{00000000-0005-0000-0000-000051000000}"/>
    <cellStyle name="Nota 6" xfId="80" xr:uid="{00000000-0005-0000-0000-000052000000}"/>
    <cellStyle name="Nota 7" xfId="81" xr:uid="{00000000-0005-0000-0000-000053000000}"/>
  </cellStyles>
  <dxfs count="0"/>
  <tableStyles count="0" defaultTableStyle="TableStyleMedium9" defaultPivotStyle="PivotStyleLight16"/>
  <colors>
    <mruColors>
      <color rgb="FF53682A"/>
      <color rgb="FF99BA56"/>
      <color rgb="FF728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0"/></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2"/></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3"/></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4"/></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5"/></Relationships>
</file>

<file path=xl/drawings/_rels/drawing16.xml.rels><?xml version="1.0" encoding="UTF-8" standalone="yes"?>
<Relationships xmlns="http://schemas.openxmlformats.org/package/2006/relationships"><Relationship Id="rId3" Type="http://schemas.openxmlformats.org/officeDocument/2006/relationships/hyperlink" Target="#Indice!A17"/><Relationship Id="rId2" Type="http://schemas.openxmlformats.org/officeDocument/2006/relationships/image" Target="../media/image1.png"/><Relationship Id="rId1" Type="http://schemas.openxmlformats.org/officeDocument/2006/relationships/hyperlink" Target="#Indice!A16"/></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8"/></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9"/></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0"/></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2"/></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3"/></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4"/></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5"/></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6"/></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7"/></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8"/></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9"/></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0"/></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2"/></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3"/></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4"/></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5"/></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6"/></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7"/></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8"/></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9"/></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40"/></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4"/></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5"/></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6"/></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7"/></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8"/></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9"/></Relationships>
</file>

<file path=xl/drawings/drawing1.xml><?xml version="1.0" encoding="utf-8"?>
<xdr:wsDr xmlns:xdr="http://schemas.openxmlformats.org/drawingml/2006/spreadsheetDrawing" xmlns:a="http://schemas.openxmlformats.org/drawingml/2006/main">
  <xdr:twoCellAnchor editAs="oneCell">
    <xdr:from>
      <xdr:col>6</xdr:col>
      <xdr:colOff>438150</xdr:colOff>
      <xdr:row>1</xdr:row>
      <xdr:rowOff>257175</xdr:rowOff>
    </xdr:from>
    <xdr:to>
      <xdr:col>7</xdr:col>
      <xdr:colOff>647593</xdr:colOff>
      <xdr:row>2</xdr:row>
      <xdr:rowOff>152367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676900" y="447675"/>
          <a:ext cx="857143" cy="266667"/>
        </a:xfrm>
        <a:prstGeom prst="rect">
          <a:avLst/>
        </a:prstGeom>
      </xdr:spPr>
    </xdr:pic>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5334000" y="685800"/>
          <a:ext cx="876193" cy="266667"/>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5238750" y="685800"/>
          <a:ext cx="876193" cy="266667"/>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5334000" y="685800"/>
          <a:ext cx="876193" cy="266667"/>
        </a:xfrm>
        <a:prstGeom prst="rect">
          <a:avLst/>
        </a:prstGeom>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5238750" y="552450"/>
          <a:ext cx="876193" cy="266667"/>
        </a:xfrm>
        <a:prstGeom prst="rect">
          <a:avLst/>
        </a:prstGeom>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752368</xdr:colOff>
      <xdr:row>3</xdr:row>
      <xdr:rowOff>114267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876925" y="619125"/>
          <a:ext cx="752368" cy="266667"/>
        </a:xfrm>
        <a:prstGeom prst="rect">
          <a:avLst/>
        </a:prstGeom>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714268</xdr:colOff>
      <xdr:row>3</xdr:row>
      <xdr:rowOff>114267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6124575" y="619125"/>
          <a:ext cx="752368" cy="266667"/>
        </a:xfrm>
        <a:prstGeom prst="rect">
          <a:avLst/>
        </a:prstGeom>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714268</xdr:colOff>
      <xdr:row>3</xdr:row>
      <xdr:rowOff>114267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6200775" y="619125"/>
          <a:ext cx="714268" cy="266667"/>
        </a:xfrm>
        <a:prstGeom prst="rect">
          <a:avLst/>
        </a:prstGeom>
      </xdr:spPr>
    </xdr:pic>
    <xdr:clientData fPrintsWithSheet="0"/>
  </xdr:twoCellAnchor>
  <xdr:oneCellAnchor>
    <xdr:from>
      <xdr:col>5</xdr:col>
      <xdr:colOff>0</xdr:colOff>
      <xdr:row>16</xdr:row>
      <xdr:rowOff>47625</xdr:rowOff>
    </xdr:from>
    <xdr:ext cx="714268" cy="266667"/>
    <xdr:pic>
      <xdr:nvPicPr>
        <xdr:cNvPr id="3" name="Imagem 2">
          <a:hlinkClick xmlns:r="http://schemas.openxmlformats.org/officeDocument/2006/relationships" r:id="rId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5410200" y="619125"/>
          <a:ext cx="714268" cy="266667"/>
        </a:xfrm>
        <a:prstGeom prst="rect">
          <a:avLst/>
        </a:prstGeom>
      </xdr:spPr>
    </xdr:pic>
    <xdr:clientData fPrintsWithSheet="0"/>
  </xdr:oneCellAnchor>
</xdr:wsDr>
</file>

<file path=xl/drawings/drawing17.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5381625" y="552450"/>
          <a:ext cx="609493" cy="266667"/>
        </a:xfrm>
        <a:prstGeom prst="rect">
          <a:avLst/>
        </a:prstGeom>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5381625" y="552450"/>
          <a:ext cx="609493" cy="266667"/>
        </a:xfrm>
        <a:prstGeom prst="rect">
          <a:avLst/>
        </a:prstGeom>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5410200" y="552450"/>
          <a:ext cx="609493" cy="266667"/>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361950</xdr:colOff>
      <xdr:row>1</xdr:row>
      <xdr:rowOff>342900</xdr:rowOff>
    </xdr:from>
    <xdr:to>
      <xdr:col>7</xdr:col>
      <xdr:colOff>609493</xdr:colOff>
      <xdr:row>3</xdr:row>
      <xdr:rowOff>79342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257800" y="533400"/>
          <a:ext cx="857143" cy="266667"/>
        </a:xfrm>
        <a:prstGeom prst="rect">
          <a:avLst/>
        </a:prstGeom>
      </xdr:spPr>
    </xdr:pic>
    <xdr:clientData fPrintsWithSheet="0"/>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5600700" y="552450"/>
          <a:ext cx="609493" cy="266667"/>
        </a:xfrm>
        <a:prstGeom prst="rect">
          <a:avLst/>
        </a:prstGeom>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219075</xdr:colOff>
      <xdr:row>1</xdr:row>
      <xdr:rowOff>228600</xdr:rowOff>
    </xdr:from>
    <xdr:to>
      <xdr:col>11</xdr:col>
      <xdr:colOff>247543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9772650" y="447675"/>
          <a:ext cx="599968" cy="266667"/>
        </a:xfrm>
        <a:prstGeom prst="rect">
          <a:avLst/>
        </a:prstGeom>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219075</xdr:colOff>
      <xdr:row>1</xdr:row>
      <xdr:rowOff>228600</xdr:rowOff>
    </xdr:from>
    <xdr:to>
      <xdr:col>11</xdr:col>
      <xdr:colOff>257068</xdr:colOff>
      <xdr:row>3</xdr:row>
      <xdr:rowOff>57117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9772650" y="447675"/>
          <a:ext cx="599968" cy="266667"/>
        </a:xfrm>
        <a:prstGeom prst="rect">
          <a:avLst/>
        </a:prstGeom>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oneCell">
    <xdr:from>
      <xdr:col>3</xdr:col>
      <xdr:colOff>95250</xdr:colOff>
      <xdr:row>1</xdr:row>
      <xdr:rowOff>266700</xdr:rowOff>
    </xdr:from>
    <xdr:to>
      <xdr:col>3</xdr:col>
      <xdr:colOff>704743</xdr:colOff>
      <xdr:row>2</xdr:row>
      <xdr:rowOff>180942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4857750" y="485775"/>
          <a:ext cx="609493" cy="266667"/>
        </a:xfrm>
        <a:prstGeom prst="rect">
          <a:avLst/>
        </a:prstGeom>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oneCell">
    <xdr:from>
      <xdr:col>3</xdr:col>
      <xdr:colOff>95250</xdr:colOff>
      <xdr:row>1</xdr:row>
      <xdr:rowOff>266700</xdr:rowOff>
    </xdr:from>
    <xdr:to>
      <xdr:col>3</xdr:col>
      <xdr:colOff>704743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4857750" y="485775"/>
          <a:ext cx="609493" cy="266667"/>
        </a:xfrm>
        <a:prstGeom prst="rect">
          <a:avLst/>
        </a:prstGeom>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oneCell">
    <xdr:from>
      <xdr:col>4</xdr:col>
      <xdr:colOff>466725</xdr:colOff>
      <xdr:row>2</xdr:row>
      <xdr:rowOff>0</xdr:rowOff>
    </xdr:from>
    <xdr:to>
      <xdr:col>5</xdr:col>
      <xdr:colOff>495300</xdr:colOff>
      <xdr:row>3</xdr:row>
      <xdr:rowOff>84013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stretch>
          <a:fillRect/>
        </a:stretch>
      </xdr:blipFill>
      <xdr:spPr>
        <a:xfrm>
          <a:off x="5819775" y="352425"/>
          <a:ext cx="609600" cy="255463"/>
        </a:xfrm>
        <a:prstGeom prst="rect">
          <a:avLst/>
        </a:prstGeom>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oneCell">
    <xdr:from>
      <xdr:col>5</xdr:col>
      <xdr:colOff>504825</xdr:colOff>
      <xdr:row>1</xdr:row>
      <xdr:rowOff>219075</xdr:rowOff>
    </xdr:from>
    <xdr:to>
      <xdr:col>6</xdr:col>
      <xdr:colOff>495193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stretch>
          <a:fillRect/>
        </a:stretch>
      </xdr:blipFill>
      <xdr:spPr>
        <a:xfrm>
          <a:off x="7019925" y="438150"/>
          <a:ext cx="638068" cy="266667"/>
        </a:xfrm>
        <a:prstGeom prst="rect">
          <a:avLst/>
        </a:prstGeom>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oneCell">
    <xdr:from>
      <xdr:col>5</xdr:col>
      <xdr:colOff>447675</xdr:colOff>
      <xdr:row>2</xdr:row>
      <xdr:rowOff>28575</xdr:rowOff>
    </xdr:from>
    <xdr:to>
      <xdr:col>6</xdr:col>
      <xdr:colOff>657118</xdr:colOff>
      <xdr:row>3</xdr:row>
      <xdr:rowOff>114267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6076950" y="581025"/>
          <a:ext cx="876193" cy="266667"/>
        </a:xfrm>
        <a:prstGeom prst="rect">
          <a:avLst/>
        </a:prstGeom>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oneCell">
    <xdr:from>
      <xdr:col>10</xdr:col>
      <xdr:colOff>482600</xdr:colOff>
      <xdr:row>1</xdr:row>
      <xdr:rowOff>130881</xdr:rowOff>
    </xdr:from>
    <xdr:to>
      <xdr:col>12</xdr:col>
      <xdr:colOff>119485</xdr:colOff>
      <xdr:row>2</xdr:row>
      <xdr:rowOff>149898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a:stretch>
          <a:fillRect/>
        </a:stretch>
      </xdr:blipFill>
      <xdr:spPr>
        <a:xfrm>
          <a:off x="10318044" y="349603"/>
          <a:ext cx="695218" cy="265962"/>
        </a:xfrm>
        <a:prstGeom prst="rect">
          <a:avLst/>
        </a:prstGeom>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66675</xdr:colOff>
      <xdr:row>1</xdr:row>
      <xdr:rowOff>142875</xdr:rowOff>
    </xdr:from>
    <xdr:to>
      <xdr:col>11</xdr:col>
      <xdr:colOff>196743</xdr:colOff>
      <xdr:row>2</xdr:row>
      <xdr:rowOff>161892</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a:stretch>
          <a:fillRect/>
        </a:stretch>
      </xdr:blipFill>
      <xdr:spPr>
        <a:xfrm>
          <a:off x="9010650" y="361950"/>
          <a:ext cx="695218" cy="266667"/>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3</xdr:col>
      <xdr:colOff>676275</xdr:colOff>
      <xdr:row>2</xdr:row>
      <xdr:rowOff>0</xdr:rowOff>
    </xdr:from>
    <xdr:to>
      <xdr:col>4</xdr:col>
      <xdr:colOff>742843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5419725" y="457200"/>
          <a:ext cx="857143" cy="266667"/>
        </a:xfrm>
        <a:prstGeom prst="rect">
          <a:avLst/>
        </a:prstGeom>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oneCell">
    <xdr:from>
      <xdr:col>10</xdr:col>
      <xdr:colOff>9525</xdr:colOff>
      <xdr:row>1</xdr:row>
      <xdr:rowOff>133350</xdr:rowOff>
    </xdr:from>
    <xdr:to>
      <xdr:col>11</xdr:col>
      <xdr:colOff>266593</xdr:colOff>
      <xdr:row>2</xdr:row>
      <xdr:rowOff>152367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8705850" y="352425"/>
          <a:ext cx="695218" cy="266667"/>
        </a:xfrm>
        <a:prstGeom prst="rect">
          <a:avLst/>
        </a:prstGeom>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oneCell">
    <xdr:from>
      <xdr:col>10</xdr:col>
      <xdr:colOff>228600</xdr:colOff>
      <xdr:row>1</xdr:row>
      <xdr:rowOff>133350</xdr:rowOff>
    </xdr:from>
    <xdr:to>
      <xdr:col>11</xdr:col>
      <xdr:colOff>590443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a:stretch>
          <a:fillRect/>
        </a:stretch>
      </xdr:blipFill>
      <xdr:spPr>
        <a:xfrm>
          <a:off x="9315450" y="352425"/>
          <a:ext cx="847618" cy="257142"/>
        </a:xfrm>
        <a:prstGeom prst="rect">
          <a:avLst/>
        </a:prstGeom>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oneCell">
    <xdr:from>
      <xdr:col>7</xdr:col>
      <xdr:colOff>104775</xdr:colOff>
      <xdr:row>1</xdr:row>
      <xdr:rowOff>238125</xdr:rowOff>
    </xdr:from>
    <xdr:to>
      <xdr:col>7</xdr:col>
      <xdr:colOff>742843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5876925" y="457200"/>
          <a:ext cx="638068" cy="266667"/>
        </a:xfrm>
        <a:prstGeom prst="rect">
          <a:avLst/>
        </a:prstGeom>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oneCell">
    <xdr:from>
      <xdr:col>7</xdr:col>
      <xdr:colOff>9525</xdr:colOff>
      <xdr:row>1</xdr:row>
      <xdr:rowOff>219075</xdr:rowOff>
    </xdr:from>
    <xdr:to>
      <xdr:col>7</xdr:col>
      <xdr:colOff>704743</xdr:colOff>
      <xdr:row>2</xdr:row>
      <xdr:rowOff>123792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5514975" y="438150"/>
          <a:ext cx="695218" cy="266667"/>
        </a:xfrm>
        <a:prstGeom prst="rect">
          <a:avLst/>
        </a:prstGeom>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oneCell">
    <xdr:from>
      <xdr:col>6</xdr:col>
      <xdr:colOff>142875</xdr:colOff>
      <xdr:row>1</xdr:row>
      <xdr:rowOff>228600</xdr:rowOff>
    </xdr:from>
    <xdr:to>
      <xdr:col>6</xdr:col>
      <xdr:colOff>838093</xdr:colOff>
      <xdr:row>2</xdr:row>
      <xdr:rowOff>133317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5943600" y="447675"/>
          <a:ext cx="695218" cy="266667"/>
        </a:xfrm>
        <a:prstGeom prst="rect">
          <a:avLst/>
        </a:prstGeom>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oneCell">
    <xdr:from>
      <xdr:col>6</xdr:col>
      <xdr:colOff>622301</xdr:colOff>
      <xdr:row>1</xdr:row>
      <xdr:rowOff>301625</xdr:rowOff>
    </xdr:from>
    <xdr:to>
      <xdr:col>7</xdr:col>
      <xdr:colOff>707919</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a:stretch>
          <a:fillRect/>
        </a:stretch>
      </xdr:blipFill>
      <xdr:spPr>
        <a:xfrm>
          <a:off x="7124701" y="517525"/>
          <a:ext cx="726968" cy="266667"/>
        </a:xfrm>
        <a:prstGeom prst="rect">
          <a:avLst/>
        </a:prstGeom>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oneCell">
    <xdr:from>
      <xdr:col>11</xdr:col>
      <xdr:colOff>317500</xdr:colOff>
      <xdr:row>1</xdr:row>
      <xdr:rowOff>88900</xdr:rowOff>
    </xdr:from>
    <xdr:to>
      <xdr:col>12</xdr:col>
      <xdr:colOff>399943</xdr:colOff>
      <xdr:row>1</xdr:row>
      <xdr:rowOff>355567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2"/>
        <a:stretch>
          <a:fillRect/>
        </a:stretch>
      </xdr:blipFill>
      <xdr:spPr>
        <a:xfrm>
          <a:off x="8636000" y="304800"/>
          <a:ext cx="634893" cy="266667"/>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631825</xdr:colOff>
      <xdr:row>1</xdr:row>
      <xdr:rowOff>133350</xdr:rowOff>
    </xdr:from>
    <xdr:to>
      <xdr:col>8</xdr:col>
      <xdr:colOff>742843</xdr:colOff>
      <xdr:row>3</xdr:row>
      <xdr:rowOff>66642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067675" y="311150"/>
          <a:ext cx="885718" cy="250792"/>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638175</xdr:colOff>
      <xdr:row>1</xdr:row>
      <xdr:rowOff>257175</xdr:rowOff>
    </xdr:from>
    <xdr:to>
      <xdr:col>12</xdr:col>
      <xdr:colOff>590444</xdr:colOff>
      <xdr:row>3</xdr:row>
      <xdr:rowOff>76167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9906000" y="447675"/>
          <a:ext cx="771418" cy="266667"/>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142875</xdr:colOff>
      <xdr:row>1</xdr:row>
      <xdr:rowOff>257175</xdr:rowOff>
    </xdr:from>
    <xdr:to>
      <xdr:col>12</xdr:col>
      <xdr:colOff>333268</xdr:colOff>
      <xdr:row>3</xdr:row>
      <xdr:rowOff>76167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9382125" y="447675"/>
          <a:ext cx="714268" cy="266667"/>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6</xdr:col>
      <xdr:colOff>695325</xdr:colOff>
      <xdr:row>2</xdr:row>
      <xdr:rowOff>0</xdr:rowOff>
    </xdr:from>
    <xdr:to>
      <xdr:col>7</xdr:col>
      <xdr:colOff>628543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8601075" y="428625"/>
          <a:ext cx="647593" cy="266667"/>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7</xdr:col>
      <xdr:colOff>342900</xdr:colOff>
      <xdr:row>1</xdr:row>
      <xdr:rowOff>495300</xdr:rowOff>
    </xdr:from>
    <xdr:to>
      <xdr:col>8</xdr:col>
      <xdr:colOff>628543</xdr:colOff>
      <xdr:row>3</xdr:row>
      <xdr:rowOff>9492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6096000" y="685800"/>
          <a:ext cx="857143" cy="266667"/>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6096000" y="685800"/>
          <a:ext cx="857143" cy="266667"/>
        </a:xfrm>
        <a:prstGeom prst="rect">
          <a:avLst/>
        </a:prstGeom>
      </xdr:spPr>
    </xdr:pic>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682A"/>
  </sheetPr>
  <dimension ref="A1:A184"/>
  <sheetViews>
    <sheetView tabSelected="1" zoomScaleNormal="100" workbookViewId="0">
      <selection activeCell="A24" sqref="A24"/>
    </sheetView>
  </sheetViews>
  <sheetFormatPr defaultColWidth="172.6328125" defaultRowHeight="14.5" x14ac:dyDescent="0.35"/>
  <cols>
    <col min="1" max="1" width="106.36328125" style="73" customWidth="1"/>
  </cols>
  <sheetData>
    <row r="1" spans="1:1" ht="25.5" x14ac:dyDescent="0.35">
      <c r="A1" s="72" t="s">
        <v>249</v>
      </c>
    </row>
    <row r="2" spans="1:1" ht="25.5" x14ac:dyDescent="0.35">
      <c r="A2" s="72" t="s">
        <v>250</v>
      </c>
    </row>
    <row r="3" spans="1:1" ht="26.4" customHeight="1" x14ac:dyDescent="0.35">
      <c r="A3" s="72" t="s">
        <v>251</v>
      </c>
    </row>
    <row r="4" spans="1:1" ht="26.4" customHeight="1" x14ac:dyDescent="0.35">
      <c r="A4" s="72" t="s">
        <v>252</v>
      </c>
    </row>
    <row r="5" spans="1:1" ht="26.4" customHeight="1" x14ac:dyDescent="0.35">
      <c r="A5" s="72" t="s">
        <v>253</v>
      </c>
    </row>
    <row r="6" spans="1:1" x14ac:dyDescent="0.35">
      <c r="A6" s="72" t="s">
        <v>254</v>
      </c>
    </row>
    <row r="7" spans="1:1" ht="25.5" x14ac:dyDescent="0.35">
      <c r="A7" s="72" t="s">
        <v>255</v>
      </c>
    </row>
    <row r="8" spans="1:1" ht="25.5" x14ac:dyDescent="0.35">
      <c r="A8" s="72" t="s">
        <v>256</v>
      </c>
    </row>
    <row r="9" spans="1:1" ht="25.5" x14ac:dyDescent="0.35">
      <c r="A9" s="72" t="s">
        <v>257</v>
      </c>
    </row>
    <row r="10" spans="1:1" ht="25.5" x14ac:dyDescent="0.35">
      <c r="A10" s="72" t="s">
        <v>258</v>
      </c>
    </row>
    <row r="11" spans="1:1" ht="25.5" x14ac:dyDescent="0.35">
      <c r="A11" s="72" t="s">
        <v>259</v>
      </c>
    </row>
    <row r="12" spans="1:1" ht="25.5" x14ac:dyDescent="0.35">
      <c r="A12" s="72" t="s">
        <v>260</v>
      </c>
    </row>
    <row r="13" spans="1:1" ht="25" x14ac:dyDescent="0.35">
      <c r="A13" s="72" t="s">
        <v>239</v>
      </c>
    </row>
    <row r="14" spans="1:1" ht="25.5" x14ac:dyDescent="0.35">
      <c r="A14" s="72" t="s">
        <v>261</v>
      </c>
    </row>
    <row r="15" spans="1:1" ht="25.5" x14ac:dyDescent="0.35">
      <c r="A15" s="72" t="s">
        <v>262</v>
      </c>
    </row>
    <row r="16" spans="1:1" ht="25.5" x14ac:dyDescent="0.35">
      <c r="A16" s="72" t="s">
        <v>263</v>
      </c>
    </row>
    <row r="17" spans="1:1" ht="25.5" x14ac:dyDescent="0.35">
      <c r="A17" s="72" t="s">
        <v>264</v>
      </c>
    </row>
    <row r="18" spans="1:1" x14ac:dyDescent="0.35">
      <c r="A18" s="72" t="s">
        <v>265</v>
      </c>
    </row>
    <row r="19" spans="1:1" x14ac:dyDescent="0.35">
      <c r="A19" s="72" t="s">
        <v>266</v>
      </c>
    </row>
    <row r="20" spans="1:1" ht="25.5" x14ac:dyDescent="0.35">
      <c r="A20" s="72" t="s">
        <v>267</v>
      </c>
    </row>
    <row r="21" spans="1:1" ht="25.5" x14ac:dyDescent="0.35">
      <c r="A21" s="72" t="s">
        <v>268</v>
      </c>
    </row>
    <row r="22" spans="1:1" ht="25.5" x14ac:dyDescent="0.35">
      <c r="A22" s="72" t="s">
        <v>269</v>
      </c>
    </row>
    <row r="23" spans="1:1" ht="25.5" x14ac:dyDescent="0.35">
      <c r="A23" s="72" t="s">
        <v>270</v>
      </c>
    </row>
    <row r="24" spans="1:1" x14ac:dyDescent="0.35">
      <c r="A24" s="72" t="s">
        <v>271</v>
      </c>
    </row>
    <row r="25" spans="1:1" x14ac:dyDescent="0.35">
      <c r="A25" s="72" t="s">
        <v>272</v>
      </c>
    </row>
    <row r="26" spans="1:1" ht="25.5" x14ac:dyDescent="0.35">
      <c r="A26" s="72" t="s">
        <v>273</v>
      </c>
    </row>
    <row r="27" spans="1:1" x14ac:dyDescent="0.35">
      <c r="A27" s="72" t="s">
        <v>274</v>
      </c>
    </row>
    <row r="28" spans="1:1" ht="25.5" x14ac:dyDescent="0.35">
      <c r="A28" s="72" t="s">
        <v>275</v>
      </c>
    </row>
    <row r="29" spans="1:1" x14ac:dyDescent="0.35">
      <c r="A29" s="72" t="s">
        <v>276</v>
      </c>
    </row>
    <row r="30" spans="1:1" ht="25.5" x14ac:dyDescent="0.35">
      <c r="A30" s="72" t="s">
        <v>277</v>
      </c>
    </row>
    <row r="31" spans="1:1" ht="25.5" x14ac:dyDescent="0.35">
      <c r="A31" s="72" t="s">
        <v>278</v>
      </c>
    </row>
    <row r="32" spans="1:1" ht="25.5" x14ac:dyDescent="0.35">
      <c r="A32" s="72" t="s">
        <v>279</v>
      </c>
    </row>
    <row r="33" spans="1:1" ht="25.5" x14ac:dyDescent="0.35">
      <c r="A33" s="72" t="s">
        <v>280</v>
      </c>
    </row>
    <row r="34" spans="1:1" x14ac:dyDescent="0.35">
      <c r="A34" s="72" t="s">
        <v>281</v>
      </c>
    </row>
    <row r="35" spans="1:1" x14ac:dyDescent="0.35">
      <c r="A35" s="72" t="s">
        <v>282</v>
      </c>
    </row>
    <row r="36" spans="1:1" x14ac:dyDescent="0.35">
      <c r="A36" s="72" t="s">
        <v>283</v>
      </c>
    </row>
    <row r="37" spans="1:1" ht="25.5" x14ac:dyDescent="0.35">
      <c r="A37" s="72" t="s">
        <v>284</v>
      </c>
    </row>
    <row r="38" spans="1:1" ht="25.5" x14ac:dyDescent="0.35">
      <c r="A38" s="72" t="s">
        <v>285</v>
      </c>
    </row>
    <row r="39" spans="1:1" ht="25.5" x14ac:dyDescent="0.35">
      <c r="A39" s="72" t="s">
        <v>286</v>
      </c>
    </row>
    <row r="40" spans="1:1" x14ac:dyDescent="0.35">
      <c r="A40" s="72" t="s">
        <v>342</v>
      </c>
    </row>
    <row r="41" spans="1:1" ht="33" customHeight="1" x14ac:dyDescent="0.35">
      <c r="A41" s="198" t="s">
        <v>345</v>
      </c>
    </row>
    <row r="42" spans="1:1" x14ac:dyDescent="0.35">
      <c r="A42" s="72"/>
    </row>
    <row r="43" spans="1:1" x14ac:dyDescent="0.35">
      <c r="A43" s="72"/>
    </row>
    <row r="44" spans="1:1" x14ac:dyDescent="0.35">
      <c r="A44" s="72"/>
    </row>
    <row r="45" spans="1:1" x14ac:dyDescent="0.35">
      <c r="A45" s="72"/>
    </row>
    <row r="46" spans="1:1" x14ac:dyDescent="0.35">
      <c r="A46" s="72"/>
    </row>
    <row r="47" spans="1:1" x14ac:dyDescent="0.35">
      <c r="A47" s="72"/>
    </row>
    <row r="48" spans="1:1" x14ac:dyDescent="0.35">
      <c r="A48" s="72"/>
    </row>
    <row r="49" spans="1:1" x14ac:dyDescent="0.35">
      <c r="A49" s="72"/>
    </row>
    <row r="50" spans="1:1" x14ac:dyDescent="0.35">
      <c r="A50" s="72"/>
    </row>
    <row r="51" spans="1:1" x14ac:dyDescent="0.35">
      <c r="A51" s="72"/>
    </row>
    <row r="52" spans="1:1" x14ac:dyDescent="0.35">
      <c r="A52" s="72"/>
    </row>
    <row r="53" spans="1:1" x14ac:dyDescent="0.35">
      <c r="A53" s="72"/>
    </row>
    <row r="54" spans="1:1" x14ac:dyDescent="0.35">
      <c r="A54" s="72"/>
    </row>
    <row r="55" spans="1:1" x14ac:dyDescent="0.35">
      <c r="A55" s="72"/>
    </row>
    <row r="56" spans="1:1" x14ac:dyDescent="0.35">
      <c r="A56" s="72"/>
    </row>
    <row r="57" spans="1:1" x14ac:dyDescent="0.35">
      <c r="A57" s="72"/>
    </row>
    <row r="58" spans="1:1" x14ac:dyDescent="0.35">
      <c r="A58" s="72"/>
    </row>
    <row r="59" spans="1:1" x14ac:dyDescent="0.35">
      <c r="A59" s="72"/>
    </row>
    <row r="60" spans="1:1" x14ac:dyDescent="0.35">
      <c r="A60" s="72"/>
    </row>
    <row r="62" spans="1:1" ht="15.5" x14ac:dyDescent="0.35">
      <c r="A62" s="74"/>
    </row>
    <row r="63" spans="1:1" x14ac:dyDescent="0.35">
      <c r="A63" s="72"/>
    </row>
    <row r="64" spans="1:1" x14ac:dyDescent="0.35">
      <c r="A64" s="72"/>
    </row>
    <row r="65" spans="1:1" x14ac:dyDescent="0.35">
      <c r="A65" s="72"/>
    </row>
    <row r="66" spans="1:1" x14ac:dyDescent="0.35">
      <c r="A66" s="72"/>
    </row>
    <row r="67" spans="1:1" x14ac:dyDescent="0.35">
      <c r="A67" s="72"/>
    </row>
    <row r="68" spans="1:1" x14ac:dyDescent="0.35">
      <c r="A68" s="72"/>
    </row>
    <row r="69" spans="1:1" x14ac:dyDescent="0.35">
      <c r="A69" s="72"/>
    </row>
    <row r="70" spans="1:1" x14ac:dyDescent="0.35">
      <c r="A70" s="72"/>
    </row>
    <row r="71" spans="1:1" x14ac:dyDescent="0.35">
      <c r="A71" s="72"/>
    </row>
    <row r="72" spans="1:1" x14ac:dyDescent="0.35">
      <c r="A72" s="72"/>
    </row>
    <row r="73" spans="1:1" x14ac:dyDescent="0.35">
      <c r="A73" s="72"/>
    </row>
    <row r="74" spans="1:1" x14ac:dyDescent="0.35">
      <c r="A74" s="72"/>
    </row>
    <row r="75" spans="1:1" x14ac:dyDescent="0.35">
      <c r="A75" s="72"/>
    </row>
    <row r="76" spans="1:1" x14ac:dyDescent="0.35">
      <c r="A76" s="72"/>
    </row>
    <row r="77" spans="1:1" x14ac:dyDescent="0.35">
      <c r="A77" s="72"/>
    </row>
    <row r="78" spans="1:1" x14ac:dyDescent="0.35">
      <c r="A78" s="72"/>
    </row>
    <row r="79" spans="1:1" x14ac:dyDescent="0.35">
      <c r="A79" s="72"/>
    </row>
    <row r="80" spans="1:1" x14ac:dyDescent="0.35">
      <c r="A80" s="72"/>
    </row>
    <row r="81" spans="1:1" x14ac:dyDescent="0.35">
      <c r="A81" s="72"/>
    </row>
    <row r="82" spans="1:1" x14ac:dyDescent="0.35">
      <c r="A82" s="72"/>
    </row>
    <row r="83" spans="1:1" x14ac:dyDescent="0.35">
      <c r="A83" s="72"/>
    </row>
    <row r="84" spans="1:1" x14ac:dyDescent="0.35">
      <c r="A84" s="72"/>
    </row>
    <row r="85" spans="1:1" x14ac:dyDescent="0.35">
      <c r="A85" s="72"/>
    </row>
    <row r="86" spans="1:1" x14ac:dyDescent="0.35">
      <c r="A86" s="72"/>
    </row>
    <row r="87" spans="1:1" x14ac:dyDescent="0.35">
      <c r="A87" s="72"/>
    </row>
    <row r="88" spans="1:1" x14ac:dyDescent="0.35">
      <c r="A88" s="72"/>
    </row>
    <row r="89" spans="1:1" x14ac:dyDescent="0.35">
      <c r="A89" s="72"/>
    </row>
    <row r="90" spans="1:1" x14ac:dyDescent="0.35">
      <c r="A90" s="72"/>
    </row>
    <row r="91" spans="1:1" x14ac:dyDescent="0.35">
      <c r="A91" s="72"/>
    </row>
    <row r="92" spans="1:1" x14ac:dyDescent="0.35">
      <c r="A92" s="72"/>
    </row>
    <row r="93" spans="1:1" x14ac:dyDescent="0.35">
      <c r="A93" s="72"/>
    </row>
    <row r="94" spans="1:1" x14ac:dyDescent="0.35">
      <c r="A94" s="72"/>
    </row>
    <row r="95" spans="1:1" x14ac:dyDescent="0.35">
      <c r="A95" s="72"/>
    </row>
    <row r="96" spans="1:1" x14ac:dyDescent="0.35">
      <c r="A96" s="72"/>
    </row>
    <row r="97" spans="1:1" x14ac:dyDescent="0.35">
      <c r="A97" s="72"/>
    </row>
    <row r="98" spans="1:1" x14ac:dyDescent="0.35">
      <c r="A98" s="72"/>
    </row>
    <row r="99" spans="1:1" x14ac:dyDescent="0.35">
      <c r="A99" s="72"/>
    </row>
    <row r="100" spans="1:1" x14ac:dyDescent="0.35">
      <c r="A100" s="72"/>
    </row>
    <row r="101" spans="1:1" x14ac:dyDescent="0.35">
      <c r="A101" s="72"/>
    </row>
    <row r="102" spans="1:1" x14ac:dyDescent="0.35">
      <c r="A102" s="72"/>
    </row>
    <row r="103" spans="1:1" x14ac:dyDescent="0.35">
      <c r="A103" s="72"/>
    </row>
    <row r="104" spans="1:1" x14ac:dyDescent="0.35">
      <c r="A104" s="72"/>
    </row>
    <row r="105" spans="1:1" x14ac:dyDescent="0.35">
      <c r="A105" s="72"/>
    </row>
    <row r="106" spans="1:1" x14ac:dyDescent="0.35">
      <c r="A106" s="72"/>
    </row>
    <row r="107" spans="1:1" x14ac:dyDescent="0.35">
      <c r="A107" s="72"/>
    </row>
    <row r="108" spans="1:1" x14ac:dyDescent="0.35">
      <c r="A108" s="72"/>
    </row>
    <row r="109" spans="1:1" x14ac:dyDescent="0.35">
      <c r="A109" s="72"/>
    </row>
    <row r="110" spans="1:1" x14ac:dyDescent="0.35">
      <c r="A110" s="72"/>
    </row>
    <row r="111" spans="1:1" x14ac:dyDescent="0.35">
      <c r="A111" s="72"/>
    </row>
    <row r="112" spans="1:1" x14ac:dyDescent="0.35">
      <c r="A112" s="72"/>
    </row>
    <row r="113" spans="1:1" x14ac:dyDescent="0.35">
      <c r="A113" s="72"/>
    </row>
    <row r="114" spans="1:1" x14ac:dyDescent="0.35">
      <c r="A114" s="72"/>
    </row>
    <row r="115" spans="1:1" x14ac:dyDescent="0.35">
      <c r="A115" s="72"/>
    </row>
    <row r="116" spans="1:1" x14ac:dyDescent="0.35">
      <c r="A116" s="72"/>
    </row>
    <row r="117" spans="1:1" x14ac:dyDescent="0.35">
      <c r="A117" s="72"/>
    </row>
    <row r="118" spans="1:1" x14ac:dyDescent="0.35">
      <c r="A118" s="72"/>
    </row>
    <row r="119" spans="1:1" x14ac:dyDescent="0.35">
      <c r="A119" s="72"/>
    </row>
    <row r="120" spans="1:1" x14ac:dyDescent="0.35">
      <c r="A120" s="72"/>
    </row>
    <row r="121" spans="1:1" x14ac:dyDescent="0.35">
      <c r="A121" s="72"/>
    </row>
    <row r="122" spans="1:1" x14ac:dyDescent="0.35">
      <c r="A122" s="72"/>
    </row>
    <row r="123" spans="1:1" x14ac:dyDescent="0.35">
      <c r="A123" s="72"/>
    </row>
    <row r="125" spans="1:1" ht="15.5" x14ac:dyDescent="0.35">
      <c r="A125" s="74"/>
    </row>
    <row r="126" spans="1:1" x14ac:dyDescent="0.35">
      <c r="A126" s="72"/>
    </row>
    <row r="127" spans="1:1" x14ac:dyDescent="0.35">
      <c r="A127" s="72"/>
    </row>
    <row r="128" spans="1:1" x14ac:dyDescent="0.35">
      <c r="A128" s="72"/>
    </row>
    <row r="129" spans="1:1" x14ac:dyDescent="0.35">
      <c r="A129" s="72"/>
    </row>
    <row r="130" spans="1:1" x14ac:dyDescent="0.35">
      <c r="A130" s="72"/>
    </row>
    <row r="131" spans="1:1" x14ac:dyDescent="0.35">
      <c r="A131" s="72"/>
    </row>
    <row r="132" spans="1:1" x14ac:dyDescent="0.35">
      <c r="A132" s="72"/>
    </row>
    <row r="133" spans="1:1" x14ac:dyDescent="0.35">
      <c r="A133" s="72"/>
    </row>
    <row r="134" spans="1:1" x14ac:dyDescent="0.35">
      <c r="A134" s="72"/>
    </row>
    <row r="135" spans="1:1" x14ac:dyDescent="0.35">
      <c r="A135" s="72"/>
    </row>
    <row r="137" spans="1:1" ht="15.5" x14ac:dyDescent="0.35">
      <c r="A137" s="7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5"/>
    </row>
    <row r="170" spans="1:1" x14ac:dyDescent="0.35">
      <c r="A170" s="75"/>
    </row>
    <row r="171" spans="1:1" x14ac:dyDescent="0.35">
      <c r="A171" s="72"/>
    </row>
    <row r="172" spans="1:1" x14ac:dyDescent="0.35">
      <c r="A172" s="72"/>
    </row>
    <row r="173" spans="1:1" x14ac:dyDescent="0.35">
      <c r="A173" s="72"/>
    </row>
    <row r="174" spans="1:1" x14ac:dyDescent="0.35">
      <c r="A174" s="72"/>
    </row>
    <row r="176" spans="1:1" ht="15.5" x14ac:dyDescent="0.35">
      <c r="A176" s="74"/>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sheetData>
  <hyperlinks>
    <hyperlink ref="A1" location="'Q1'!A1" display="QUADRO 1 - Número de empresas em outubro com trabalhadores por conta de outrem, segundo o escalão de pessoal ao serviço, por atividade económica" xr:uid="{00000000-0004-0000-0000-000000000000}"/>
    <hyperlink ref="A2" location="'Q2'!A1" display="QUADRO 2 - Número de pessoas ao serviço nas empresas com trabalhadores por conta de outrem em outubro segundo o escalão de pessoal ao serviço, por atividade económica" xr:uid="{00000000-0004-0000-0000-000001000000}"/>
    <hyperlink ref="A3" location="'Q3'!A1" display="QUADRO 3 - Número de trabalhadores por conta de outrem em outubro segundo o sexo, por atividade económica" xr:uid="{00000000-0004-0000-0000-000002000000}"/>
    <hyperlink ref="A4" location="'Q4'!A1" display="QUADRO 4 - Número de trabalhadores por conta de outrem em outubro segundo o escalão etário, por atividade económica" xr:uid="{00000000-0004-0000-0000-000003000000}"/>
    <hyperlink ref="A5" location="'Q5'!A1" display="QUADRO 5 - Número de trabalhadores por conta de outrem em outubro segundo as habilitações, por atividade económica" xr:uid="{00000000-0004-0000-0000-000004000000}"/>
    <hyperlink ref="A6" location="'Q6'!A1" display="QUADRO 6 - Número pessoas de trabalhadores por conta de outrem em outubro segundo a profissão (CPP-10), por atividade económica" xr:uid="{00000000-0004-0000-0000-000005000000}"/>
    <hyperlink ref="A7" location="'Q7'!A1" display="QUADRO 7 - Número e percentagem de empresas segundo a situação face à frequência de formação profissional, por atividade económica" xr:uid="{00000000-0004-0000-0000-000006000000}"/>
    <hyperlink ref="A8" location="'Q8'!A1" display="QUADRO 8 - Número de empresas com trabalhadores envolvidos em formação ou atividade educativa, ou que em substituição da formação receberam compensação, por atividade económica" xr:uid="{00000000-0004-0000-0000-000007000000}"/>
    <hyperlink ref="A9" location="'Q9'!A1" display="QUADRO 9 - Percentagem de empresas com trabalhadores envolvidos em formação ou atividade educativa, ou que em substituição da formação receberam compensação, por atividade económica" xr:uid="{00000000-0004-0000-0000-000008000000}"/>
    <hyperlink ref="A10" location="'Q10'!A1" display="QUADRO 10 - Número de trabalhadores envolvidos em formação ou atividade educativa, ou que em substituição da formação receberam compensação, por atividade económica" xr:uid="{00000000-0004-0000-0000-000009000000}"/>
    <hyperlink ref="A11" location="'Q11'!A1" display="QUADRO 11 - Percentagem de trabalhadores envolvidos em formação ou atividade educativa, ou que em substituição da formação receberam compensação, por atividade económica" xr:uid="{00000000-0004-0000-0000-00000A000000}"/>
    <hyperlink ref="A12" location="'Q12'!A1" display="QUADRO 12 - Número de trabalhadores em ações de formação profissional, segundo o escalão de pessoal ao serviço, por atividade económica" xr:uid="{00000000-0004-0000-0000-00000B000000}"/>
    <hyperlink ref="A13" location="'Q13'!A1" display="QUADRO 13 - Percentagem de trabalhadores em ações de formação profissional, segundo o escalão de dimensão, por atividade económica" xr:uid="{00000000-0004-0000-0000-00000C000000}"/>
    <hyperlink ref="A14" location="'Q14'!A1" display="QUADRO 14 - Número de trabalhadores em ações de formação segundo o período de referência do direito à formação, por atividade económica" xr:uid="{00000000-0004-0000-0000-00000D000000}"/>
    <hyperlink ref="A15" location="'Q15'!A1" display="QUADRO 15 - Percentagem de trabalhadores em ações de formação segundo o período de referência do direito à formação, por atividade económica" xr:uid="{00000000-0004-0000-0000-00000E000000}"/>
    <hyperlink ref="A16" location="Q16.17!A1" display="QUADRO 16 - Número de trabalhadores em ações de formação, segundo o período de referência do direito à formação, por escalão de pessoal ao serviço" xr:uid="{00000000-0004-0000-0000-00000F000000}"/>
    <hyperlink ref="A17" location="Q16.17!A19" display="QUADRO 17 - Percentagem de trabalhadores em ações de formação segundo o período de referência do direito à formação por escalão de pessoal ao serviço" xr:uid="{00000000-0004-0000-0000-000010000000}"/>
    <hyperlink ref="A18" location="'Q18'!A1" display="QUADRO 18 - Número de trabalhadores em ações de formação segundo a iniciativa da formação, por atividade económica" xr:uid="{00000000-0004-0000-0000-000011000000}"/>
    <hyperlink ref="A19" location="'Q19'!A1" display="QUADRO 19 - Percentagem de trabalhadores em ações de formação segundo a iniciativa da formação, por atividade económica" xr:uid="{00000000-0004-0000-0000-000012000000}"/>
    <hyperlink ref="A20" location="'Q20'!A1" display="QUADRO 20 - Número de trabalhadores em ações de formação profissional segundo o tipo de horário em que decorreram, por atividade económica" xr:uid="{00000000-0004-0000-0000-000013000000}"/>
    <hyperlink ref="A21" location="'Q21'!A1" display="QUADRO 21 - Percentagem de trabalhadores em ações de formação profissional segundo o tipo de horário em que decorreram, por atividade económica" xr:uid="{00000000-0004-0000-0000-000014000000}"/>
    <hyperlink ref="A22" location="'Q22'!A1" display="QUADRO 22 - Número de trabalhadores em ações de formação segundo as entidades formadoras a que recorreram, por atividade económica" xr:uid="{00000000-0004-0000-0000-000015000000}"/>
    <hyperlink ref="A23" location="'Q23'!A1" display="QUADRO 23 - Percentagem de trabalhadores em ações de formação segundo as entidades formadoras a que recorreram, por atividade económica" xr:uid="{00000000-0004-0000-0000-000016000000}"/>
    <hyperlink ref="A24" location="'Q24'!A1" display="QUADRO 24 - Participações em ações de formação e sua distribuição percentual segundo a área de educação e formação" xr:uid="{00000000-0004-0000-0000-000017000000}"/>
    <hyperlink ref="A25" location="'Q25'!A1" display="QUADRO 25 - Duração das ações de formação (nº de horas) e distribuição percentual segundo a área de educação e formação" xr:uid="{00000000-0004-0000-0000-000018000000}"/>
    <hyperlink ref="A26" location="'Q26'!A1" display="QUADRO 26 - Número de trabalhadores em ações de formação profissional e percentagem relativamente ao total segundo o sexo, por atividade económica" xr:uid="{00000000-0004-0000-0000-000019000000}"/>
    <hyperlink ref="A27" location="'Q27'!A1" display="QUADRO 27 - Número de trabalhadores em ações de formação profissional segundo o escalão etário, por atividade económica" xr:uid="{00000000-0004-0000-0000-00001A000000}"/>
    <hyperlink ref="A28" location="'Q28'!A1" display="QUADRO 28 - Percentagem de trabalhadores em ações de formação profissional relativamente ao total de trabalhadores, segundo o escalão etário por atividade económica" xr:uid="{00000000-0004-0000-0000-00001B000000}"/>
    <hyperlink ref="A29" location="'Q29'!A1" display="QUADRO 29 - Número de trabalhadores em ações de formação profissional segundo as habilitações, por atividade económica" xr:uid="{00000000-0004-0000-0000-00001C000000}"/>
    <hyperlink ref="A30" location="'Q30'!A1" display="QUADRO 30 - Percentagem de trabalhadores em ações de formação profissional relativamente ao total de trabalhadores, segundo as habilitações por atividade económica" xr:uid="{00000000-0004-0000-0000-00001D000000}"/>
    <hyperlink ref="A31" location="'Q31'!A1" display="QUADRO 31 - Número de trabalhadores em ações de formação profissional segundo a profissão (CPP-10), por atividade económica" xr:uid="{00000000-0004-0000-0000-00001E000000}"/>
    <hyperlink ref="A32" location="'Q32'!A1" display="QUADRO 32 - Percentagem de trabalhadores em ações de formação profissional relativamente ao total de trabalhadores, segundo a profissão (CPP-10), por atividade económica" xr:uid="{00000000-0004-0000-0000-00001F000000}"/>
    <hyperlink ref="A33" location="'Q33'!A1" display="QUADRO 33 - Total de horas de formação promovida pelas empresas, segundo o escalão de pessoal ao serviço por atividade económica" xr:uid="{00000000-0004-0000-0000-000020000000}"/>
    <hyperlink ref="A34" location="'Q34'!A1" display="QUADRO 34 - Média de horas de formação por trabalhador segundo o escalão de pessoal ao serviço, por atividade económica" xr:uid="{00000000-0004-0000-0000-000021000000}"/>
    <hyperlink ref="A35" location="'Q35'!A1" display="QUADRO 35 - Total de custos de formação profissional, segundo os componentes do custo por atividade económica" xr:uid="{00000000-0004-0000-0000-000022000000}"/>
    <hyperlink ref="A36" location="'Q36'!A1" display="QUADRO 36 - Total de custos de formação profissional, segundo o escalão de pessoal ao serviço, por atividade económica" xr:uid="{00000000-0004-0000-0000-000023000000}"/>
    <hyperlink ref="A37" location="'Q37'!A1" display="QUADRO 37 - Número de empresas que declararam custos de formação profissional, segundo o escalão de pessoal ao serviço, por atividade económica" xr:uid="{00000000-0004-0000-0000-000024000000}"/>
    <hyperlink ref="A38" location="'Q38'!A1" display="QUADRO 38 - Número de formandos em empresas que declararam custos de formação profissional, segundo o escalão de pessoal ao serviço, por atividade económica" xr:uid="{00000000-0004-0000-0000-000025000000}"/>
    <hyperlink ref="A39" location="'Q39'!A1" display="QUADRO 39 - Média de custos com formação, por formando, segundo o escalão de pessoal ao serviço, por atividade económica" xr:uid="{00000000-0004-0000-0000-000026000000}"/>
    <hyperlink ref="A40" location="'Q40'!A1" display="QUADRO 40 - Evolução dos principais indicadores de formação profissional (2017, 2016, 2015), por atividade económica" xr:uid="{00000000-0004-0000-0000-00002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58"/>
  <sheetViews>
    <sheetView workbookViewId="0"/>
  </sheetViews>
  <sheetFormatPr defaultColWidth="9.1796875" defaultRowHeight="12.5" outlineLevelRow="1" x14ac:dyDescent="0.3"/>
  <cols>
    <col min="1" max="1" width="4.08984375" style="1" customWidth="1"/>
    <col min="2" max="2" width="61.6328125" style="101" customWidth="1"/>
    <col min="3" max="7" width="9.1796875" style="3" customWidth="1"/>
    <col min="8" max="8" width="9.81640625" style="1" customWidth="1"/>
    <col min="9" max="189" width="9.1796875" style="1"/>
    <col min="190" max="190" width="51.1796875" style="1" customWidth="1"/>
    <col min="191" max="198" width="9.81640625" style="1" customWidth="1"/>
    <col min="199" max="445" width="9.1796875" style="1"/>
    <col min="446" max="446" width="51.1796875" style="1" customWidth="1"/>
    <col min="447" max="454" width="9.81640625" style="1" customWidth="1"/>
    <col min="455" max="701" width="9.1796875" style="1"/>
    <col min="702" max="702" width="51.1796875" style="1" customWidth="1"/>
    <col min="703" max="710" width="9.81640625" style="1" customWidth="1"/>
    <col min="711" max="957" width="9.1796875" style="1"/>
    <col min="958" max="958" width="51.1796875" style="1" customWidth="1"/>
    <col min="959" max="966" width="9.81640625" style="1" customWidth="1"/>
    <col min="967" max="1213" width="9.1796875" style="1"/>
    <col min="1214" max="1214" width="51.1796875" style="1" customWidth="1"/>
    <col min="1215" max="1222" width="9.81640625" style="1" customWidth="1"/>
    <col min="1223" max="1469" width="9.1796875" style="1"/>
    <col min="1470" max="1470" width="51.1796875" style="1" customWidth="1"/>
    <col min="1471" max="1478" width="9.81640625" style="1" customWidth="1"/>
    <col min="1479" max="1725" width="9.1796875" style="1"/>
    <col min="1726" max="1726" width="51.1796875" style="1" customWidth="1"/>
    <col min="1727" max="1734" width="9.81640625" style="1" customWidth="1"/>
    <col min="1735" max="1981" width="9.1796875" style="1"/>
    <col min="1982" max="1982" width="51.1796875" style="1" customWidth="1"/>
    <col min="1983" max="1990" width="9.81640625" style="1" customWidth="1"/>
    <col min="1991" max="2237" width="9.1796875" style="1"/>
    <col min="2238" max="2238" width="51.1796875" style="1" customWidth="1"/>
    <col min="2239" max="2246" width="9.81640625" style="1" customWidth="1"/>
    <col min="2247" max="2493" width="9.1796875" style="1"/>
    <col min="2494" max="2494" width="51.1796875" style="1" customWidth="1"/>
    <col min="2495" max="2502" width="9.81640625" style="1" customWidth="1"/>
    <col min="2503" max="2749" width="9.1796875" style="1"/>
    <col min="2750" max="2750" width="51.1796875" style="1" customWidth="1"/>
    <col min="2751" max="2758" width="9.81640625" style="1" customWidth="1"/>
    <col min="2759" max="3005" width="9.1796875" style="1"/>
    <col min="3006" max="3006" width="51.1796875" style="1" customWidth="1"/>
    <col min="3007" max="3014" width="9.81640625" style="1" customWidth="1"/>
    <col min="3015" max="3261" width="9.1796875" style="1"/>
    <col min="3262" max="3262" width="51.1796875" style="1" customWidth="1"/>
    <col min="3263" max="3270" width="9.81640625" style="1" customWidth="1"/>
    <col min="3271" max="3517" width="9.1796875" style="1"/>
    <col min="3518" max="3518" width="51.1796875" style="1" customWidth="1"/>
    <col min="3519" max="3526" width="9.81640625" style="1" customWidth="1"/>
    <col min="3527" max="3773" width="9.1796875" style="1"/>
    <col min="3774" max="3774" width="51.1796875" style="1" customWidth="1"/>
    <col min="3775" max="3782" width="9.81640625" style="1" customWidth="1"/>
    <col min="3783" max="4029" width="9.1796875" style="1"/>
    <col min="4030" max="4030" width="51.1796875" style="1" customWidth="1"/>
    <col min="4031" max="4038" width="9.81640625" style="1" customWidth="1"/>
    <col min="4039" max="4285" width="9.1796875" style="1"/>
    <col min="4286" max="4286" width="51.1796875" style="1" customWidth="1"/>
    <col min="4287" max="4294" width="9.81640625" style="1" customWidth="1"/>
    <col min="4295" max="4541" width="9.1796875" style="1"/>
    <col min="4542" max="4542" width="51.1796875" style="1" customWidth="1"/>
    <col min="4543" max="4550" width="9.81640625" style="1" customWidth="1"/>
    <col min="4551" max="4797" width="9.1796875" style="1"/>
    <col min="4798" max="4798" width="51.1796875" style="1" customWidth="1"/>
    <col min="4799" max="4806" width="9.81640625" style="1" customWidth="1"/>
    <col min="4807" max="5053" width="9.1796875" style="1"/>
    <col min="5054" max="5054" width="51.1796875" style="1" customWidth="1"/>
    <col min="5055" max="5062" width="9.81640625" style="1" customWidth="1"/>
    <col min="5063" max="5309" width="9.1796875" style="1"/>
    <col min="5310" max="5310" width="51.1796875" style="1" customWidth="1"/>
    <col min="5311" max="5318" width="9.81640625" style="1" customWidth="1"/>
    <col min="5319" max="5565" width="9.1796875" style="1"/>
    <col min="5566" max="5566" width="51.1796875" style="1" customWidth="1"/>
    <col min="5567" max="5574" width="9.81640625" style="1" customWidth="1"/>
    <col min="5575" max="5821" width="9.1796875" style="1"/>
    <col min="5822" max="5822" width="51.1796875" style="1" customWidth="1"/>
    <col min="5823" max="5830" width="9.81640625" style="1" customWidth="1"/>
    <col min="5831" max="6077" width="9.1796875" style="1"/>
    <col min="6078" max="6078" width="51.1796875" style="1" customWidth="1"/>
    <col min="6079" max="6086" width="9.81640625" style="1" customWidth="1"/>
    <col min="6087" max="6333" width="9.1796875" style="1"/>
    <col min="6334" max="6334" width="51.1796875" style="1" customWidth="1"/>
    <col min="6335" max="6342" width="9.81640625" style="1" customWidth="1"/>
    <col min="6343" max="6589" width="9.1796875" style="1"/>
    <col min="6590" max="6590" width="51.1796875" style="1" customWidth="1"/>
    <col min="6591" max="6598" width="9.81640625" style="1" customWidth="1"/>
    <col min="6599" max="6845" width="9.1796875" style="1"/>
    <col min="6846" max="6846" width="51.1796875" style="1" customWidth="1"/>
    <col min="6847" max="6854" width="9.81640625" style="1" customWidth="1"/>
    <col min="6855" max="7101" width="9.1796875" style="1"/>
    <col min="7102" max="7102" width="51.1796875" style="1" customWidth="1"/>
    <col min="7103" max="7110" width="9.81640625" style="1" customWidth="1"/>
    <col min="7111" max="7357" width="9.1796875" style="1"/>
    <col min="7358" max="7358" width="51.1796875" style="1" customWidth="1"/>
    <col min="7359" max="7366" width="9.81640625" style="1" customWidth="1"/>
    <col min="7367" max="7613" width="9.1796875" style="1"/>
    <col min="7614" max="7614" width="51.1796875" style="1" customWidth="1"/>
    <col min="7615" max="7622" width="9.81640625" style="1" customWidth="1"/>
    <col min="7623" max="7869" width="9.1796875" style="1"/>
    <col min="7870" max="7870" width="51.1796875" style="1" customWidth="1"/>
    <col min="7871" max="7878" width="9.81640625" style="1" customWidth="1"/>
    <col min="7879" max="8125" width="9.1796875" style="1"/>
    <col min="8126" max="8126" width="51.1796875" style="1" customWidth="1"/>
    <col min="8127" max="8134" width="9.81640625" style="1" customWidth="1"/>
    <col min="8135" max="8381" width="9.1796875" style="1"/>
    <col min="8382" max="8382" width="51.1796875" style="1" customWidth="1"/>
    <col min="8383" max="8390" width="9.81640625" style="1" customWidth="1"/>
    <col min="8391" max="8637" width="9.1796875" style="1"/>
    <col min="8638" max="8638" width="51.1796875" style="1" customWidth="1"/>
    <col min="8639" max="8646" width="9.81640625" style="1" customWidth="1"/>
    <col min="8647" max="8893" width="9.1796875" style="1"/>
    <col min="8894" max="8894" width="51.1796875" style="1" customWidth="1"/>
    <col min="8895" max="8902" width="9.81640625" style="1" customWidth="1"/>
    <col min="8903" max="9149" width="9.1796875" style="1"/>
    <col min="9150" max="9150" width="51.1796875" style="1" customWidth="1"/>
    <col min="9151" max="9158" width="9.81640625" style="1" customWidth="1"/>
    <col min="9159" max="9405" width="9.1796875" style="1"/>
    <col min="9406" max="9406" width="51.1796875" style="1" customWidth="1"/>
    <col min="9407" max="9414" width="9.81640625" style="1" customWidth="1"/>
    <col min="9415" max="9661" width="9.1796875" style="1"/>
    <col min="9662" max="9662" width="51.1796875" style="1" customWidth="1"/>
    <col min="9663" max="9670" width="9.81640625" style="1" customWidth="1"/>
    <col min="9671" max="9917" width="9.1796875" style="1"/>
    <col min="9918" max="9918" width="51.1796875" style="1" customWidth="1"/>
    <col min="9919" max="9926" width="9.81640625" style="1" customWidth="1"/>
    <col min="9927" max="10173" width="9.1796875" style="1"/>
    <col min="10174" max="10174" width="51.1796875" style="1" customWidth="1"/>
    <col min="10175" max="10182" width="9.81640625" style="1" customWidth="1"/>
    <col min="10183" max="10429" width="9.1796875" style="1"/>
    <col min="10430" max="10430" width="51.1796875" style="1" customWidth="1"/>
    <col min="10431" max="10438" width="9.81640625" style="1" customWidth="1"/>
    <col min="10439" max="10685" width="9.1796875" style="1"/>
    <col min="10686" max="10686" width="51.1796875" style="1" customWidth="1"/>
    <col min="10687" max="10694" width="9.81640625" style="1" customWidth="1"/>
    <col min="10695" max="10941" width="9.1796875" style="1"/>
    <col min="10942" max="10942" width="51.1796875" style="1" customWidth="1"/>
    <col min="10943" max="10950" width="9.81640625" style="1" customWidth="1"/>
    <col min="10951" max="11197" width="9.1796875" style="1"/>
    <col min="11198" max="11198" width="51.1796875" style="1" customWidth="1"/>
    <col min="11199" max="11206" width="9.81640625" style="1" customWidth="1"/>
    <col min="11207" max="11453" width="9.1796875" style="1"/>
    <col min="11454" max="11454" width="51.1796875" style="1" customWidth="1"/>
    <col min="11455" max="11462" width="9.81640625" style="1" customWidth="1"/>
    <col min="11463" max="11709" width="9.1796875" style="1"/>
    <col min="11710" max="11710" width="51.1796875" style="1" customWidth="1"/>
    <col min="11711" max="11718" width="9.81640625" style="1" customWidth="1"/>
    <col min="11719" max="11965" width="9.1796875" style="1"/>
    <col min="11966" max="11966" width="51.1796875" style="1" customWidth="1"/>
    <col min="11967" max="11974" width="9.81640625" style="1" customWidth="1"/>
    <col min="11975" max="12221" width="9.1796875" style="1"/>
    <col min="12222" max="12222" width="51.1796875" style="1" customWidth="1"/>
    <col min="12223" max="12230" width="9.81640625" style="1" customWidth="1"/>
    <col min="12231" max="12477" width="9.1796875" style="1"/>
    <col min="12478" max="12478" width="51.1796875" style="1" customWidth="1"/>
    <col min="12479" max="12486" width="9.81640625" style="1" customWidth="1"/>
    <col min="12487" max="12733" width="9.1796875" style="1"/>
    <col min="12734" max="12734" width="51.1796875" style="1" customWidth="1"/>
    <col min="12735" max="12742" width="9.81640625" style="1" customWidth="1"/>
    <col min="12743" max="12989" width="9.1796875" style="1"/>
    <col min="12990" max="12990" width="51.1796875" style="1" customWidth="1"/>
    <col min="12991" max="12998" width="9.81640625" style="1" customWidth="1"/>
    <col min="12999" max="13245" width="9.1796875" style="1"/>
    <col min="13246" max="13246" width="51.1796875" style="1" customWidth="1"/>
    <col min="13247" max="13254" width="9.81640625" style="1" customWidth="1"/>
    <col min="13255" max="13501" width="9.1796875" style="1"/>
    <col min="13502" max="13502" width="51.1796875" style="1" customWidth="1"/>
    <col min="13503" max="13510" width="9.81640625" style="1" customWidth="1"/>
    <col min="13511" max="13757" width="9.1796875" style="1"/>
    <col min="13758" max="13758" width="51.1796875" style="1" customWidth="1"/>
    <col min="13759" max="13766" width="9.81640625" style="1" customWidth="1"/>
    <col min="13767" max="14013" width="9.1796875" style="1"/>
    <col min="14014" max="14014" width="51.1796875" style="1" customWidth="1"/>
    <col min="14015" max="14022" width="9.81640625" style="1" customWidth="1"/>
    <col min="14023" max="14269" width="9.1796875" style="1"/>
    <col min="14270" max="14270" width="51.1796875" style="1" customWidth="1"/>
    <col min="14271" max="14278" width="9.81640625" style="1" customWidth="1"/>
    <col min="14279" max="14525" width="9.1796875" style="1"/>
    <col min="14526" max="14526" width="51.1796875" style="1" customWidth="1"/>
    <col min="14527" max="14534" width="9.81640625" style="1" customWidth="1"/>
    <col min="14535" max="14781" width="9.1796875" style="1"/>
    <col min="14782" max="14782" width="51.1796875" style="1" customWidth="1"/>
    <col min="14783" max="14790" width="9.81640625" style="1" customWidth="1"/>
    <col min="14791" max="15037" width="9.1796875" style="1"/>
    <col min="15038" max="15038" width="51.1796875" style="1" customWidth="1"/>
    <col min="15039" max="15046" width="9.81640625" style="1" customWidth="1"/>
    <col min="15047" max="15293" width="9.1796875" style="1"/>
    <col min="15294" max="15294" width="51.1796875" style="1" customWidth="1"/>
    <col min="15295" max="15302" width="9.81640625" style="1" customWidth="1"/>
    <col min="15303" max="15549" width="9.1796875" style="1"/>
    <col min="15550" max="15550" width="51.1796875" style="1" customWidth="1"/>
    <col min="15551" max="15558" width="9.81640625" style="1" customWidth="1"/>
    <col min="15559" max="15805" width="9.1796875" style="1"/>
    <col min="15806" max="15806" width="51.1796875" style="1" customWidth="1"/>
    <col min="15807" max="15814" width="9.81640625" style="1" customWidth="1"/>
    <col min="15815" max="16061" width="9.1796875" style="1"/>
    <col min="16062" max="16062" width="51.1796875" style="1" customWidth="1"/>
    <col min="16063" max="16070" width="9.81640625" style="1" customWidth="1"/>
    <col min="16071" max="16384" width="9.1796875" style="1"/>
  </cols>
  <sheetData>
    <row r="1" spans="2:9" ht="14" x14ac:dyDescent="0.3">
      <c r="H1" s="36" t="s">
        <v>162</v>
      </c>
    </row>
    <row r="2" spans="2:9" ht="45.75" customHeight="1" x14ac:dyDescent="0.3">
      <c r="B2" s="176" t="s">
        <v>163</v>
      </c>
      <c r="C2" s="176"/>
      <c r="D2" s="176"/>
      <c r="E2" s="176"/>
      <c r="F2" s="176"/>
      <c r="G2" s="176"/>
      <c r="H2" s="176"/>
    </row>
    <row r="3" spans="2:9" x14ac:dyDescent="0.3">
      <c r="B3" s="177">
        <v>2020</v>
      </c>
      <c r="C3" s="177"/>
      <c r="D3" s="177"/>
      <c r="E3" s="177"/>
      <c r="F3" s="177"/>
      <c r="G3" s="177"/>
      <c r="H3" s="177"/>
    </row>
    <row r="4" spans="2:9" ht="14.25" customHeight="1" x14ac:dyDescent="0.3">
      <c r="B4" s="102" t="s">
        <v>115</v>
      </c>
      <c r="C4" s="11"/>
      <c r="D4" s="11"/>
      <c r="E4" s="11"/>
      <c r="F4" s="11"/>
      <c r="G4" s="11"/>
      <c r="H4" s="10"/>
    </row>
    <row r="5" spans="2:9" ht="14.5" customHeight="1" x14ac:dyDescent="0.3">
      <c r="B5" s="37" t="s">
        <v>76</v>
      </c>
      <c r="C5" s="179" t="s">
        <v>0</v>
      </c>
      <c r="D5" s="178" t="s">
        <v>54</v>
      </c>
      <c r="E5" s="178" t="s">
        <v>44</v>
      </c>
      <c r="F5" s="178" t="s">
        <v>45</v>
      </c>
      <c r="G5" s="178" t="s">
        <v>55</v>
      </c>
      <c r="H5" s="178" t="s">
        <v>56</v>
      </c>
    </row>
    <row r="6" spans="2:9" ht="15.65" customHeight="1" x14ac:dyDescent="0.3">
      <c r="B6" s="103" t="s">
        <v>46</v>
      </c>
      <c r="C6" s="179"/>
      <c r="D6" s="178"/>
      <c r="E6" s="178"/>
      <c r="F6" s="178"/>
      <c r="G6" s="178"/>
      <c r="H6" s="178"/>
    </row>
    <row r="7" spans="2:9" ht="14" customHeight="1" x14ac:dyDescent="0.3">
      <c r="B7" s="105" t="s">
        <v>0</v>
      </c>
      <c r="C7" s="68">
        <f>+'Q8'!D7/'Q1'!C7*100</f>
        <v>8.746377408361667</v>
      </c>
      <c r="D7" s="68">
        <f>+'Q8'!E7/'Q1'!D7*100</f>
        <v>6.9402028882188036</v>
      </c>
      <c r="E7" s="68">
        <f>+'Q8'!F7/'Q1'!E7*100</f>
        <v>16.240140005579935</v>
      </c>
      <c r="F7" s="68">
        <f>+'Q8'!G7/'Q1'!F7*100</f>
        <v>20.055104408352666</v>
      </c>
      <c r="G7" s="68">
        <f>+'Q8'!H7/'Q1'!G7*100</f>
        <v>11.5</v>
      </c>
      <c r="H7" s="68">
        <f>+'Q8'!I7/'Q1'!H7*100</f>
        <v>8.4745762711864394</v>
      </c>
      <c r="I7" s="54"/>
    </row>
    <row r="8" spans="2:9" ht="14" customHeight="1" x14ac:dyDescent="0.3">
      <c r="B8" s="102" t="s">
        <v>53</v>
      </c>
      <c r="C8" s="64">
        <f>+'Q8'!D8/'Q1'!C8*100</f>
        <v>5.683962264150944</v>
      </c>
      <c r="D8" s="31">
        <f>+'Q8'!E8/'Q1'!D8*100</f>
        <v>4.9637232348256948</v>
      </c>
      <c r="E8" s="31">
        <f>+'Q8'!F8/'Q1'!E8*100</f>
        <v>10.631494804156674</v>
      </c>
      <c r="F8" s="31">
        <f>+'Q8'!G8/'Q1'!F8*100</f>
        <v>17.532467532467532</v>
      </c>
      <c r="G8" s="31">
        <f>+'Q8'!H8/'Q1'!G8*100</f>
        <v>18.181818181818183</v>
      </c>
      <c r="H8" s="140" t="s">
        <v>100</v>
      </c>
      <c r="I8" s="54"/>
    </row>
    <row r="9" spans="2:9" ht="14" customHeight="1" x14ac:dyDescent="0.3">
      <c r="B9" s="102" t="s">
        <v>47</v>
      </c>
      <c r="C9" s="64">
        <f>+'Q8'!D9/'Q1'!C9*100</f>
        <v>14.784394250513348</v>
      </c>
      <c r="D9" s="31">
        <f>+'Q8'!E9/'Q1'!D9*100</f>
        <v>10.810810810810811</v>
      </c>
      <c r="E9" s="31">
        <f>+'Q8'!F9/'Q1'!E9*100</f>
        <v>21.951219512195124</v>
      </c>
      <c r="F9" s="31">
        <f>+'Q8'!G9/'Q1'!F9*100</f>
        <v>17.391304347826086</v>
      </c>
      <c r="G9" s="140" t="s">
        <v>100</v>
      </c>
      <c r="H9" s="140" t="s">
        <v>100</v>
      </c>
      <c r="I9" s="54"/>
    </row>
    <row r="10" spans="2:9" ht="14" customHeight="1" x14ac:dyDescent="0.3">
      <c r="B10" s="102" t="s">
        <v>48</v>
      </c>
      <c r="C10" s="64">
        <f>+'Q8'!D10/'Q1'!C10*100</f>
        <v>9.7836156696664904</v>
      </c>
      <c r="D10" s="31">
        <f>+'Q8'!E10/'Q1'!D10*100</f>
        <v>6.5856710814474919</v>
      </c>
      <c r="E10" s="31">
        <f>+'Q8'!F10/'Q1'!E10*100</f>
        <v>14.591575517803118</v>
      </c>
      <c r="F10" s="31">
        <f>+'Q8'!G10/'Q1'!F10*100</f>
        <v>18.822438572090867</v>
      </c>
      <c r="G10" s="31">
        <f>+'Q8'!H10/'Q1'!G10*100</f>
        <v>13.736263736263737</v>
      </c>
      <c r="H10" s="31">
        <f>+'Q8'!I10/'Q1'!H10*100</f>
        <v>7.9646017699115044</v>
      </c>
      <c r="I10" s="54"/>
    </row>
    <row r="11" spans="2:9" s="98" customFormat="1" ht="14" hidden="1" customHeight="1" outlineLevel="1" x14ac:dyDescent="0.35">
      <c r="B11" s="99" t="s">
        <v>291</v>
      </c>
      <c r="C11" s="134">
        <f>+'Q8'!D11/'Q1'!C11*100</f>
        <v>7.8111209179170347</v>
      </c>
      <c r="D11" s="113">
        <f>+'Q8'!E11/'Q1'!D11*100</f>
        <v>5.9074499507712508</v>
      </c>
      <c r="E11" s="113">
        <f>+'Q8'!F11/'Q1'!E11*100</f>
        <v>10.806317539484622</v>
      </c>
      <c r="F11" s="113">
        <f>+'Q8'!G11/'Q1'!F11*100</f>
        <v>15.32258064516129</v>
      </c>
      <c r="G11" s="113">
        <f>+'Q8'!H11/'Q1'!G11*100</f>
        <v>19.230769230769234</v>
      </c>
      <c r="H11" s="113">
        <f>+'Q8'!I11/'Q1'!H11*100</f>
        <v>12.5</v>
      </c>
      <c r="I11" s="14"/>
    </row>
    <row r="12" spans="2:9" s="98" customFormat="1" ht="14" hidden="1" customHeight="1" outlineLevel="1" x14ac:dyDescent="0.35">
      <c r="B12" s="99" t="s">
        <v>292</v>
      </c>
      <c r="C12" s="134">
        <f>+'Q8'!D12/'Q1'!C12*100</f>
        <v>15.930599369085174</v>
      </c>
      <c r="D12" s="113">
        <f>+'Q8'!E12/'Q1'!D12*100</f>
        <v>7.6543209876543212</v>
      </c>
      <c r="E12" s="113">
        <f>+'Q8'!F12/'Q1'!E12*100</f>
        <v>30.939226519337016</v>
      </c>
      <c r="F12" s="113">
        <f>+'Q8'!G12/'Q1'!F12*100</f>
        <v>30.952380952380953</v>
      </c>
      <c r="G12" s="142" t="s">
        <v>100</v>
      </c>
      <c r="H12" s="113">
        <f>+'Q8'!I12/'Q1'!H12*100</f>
        <v>20</v>
      </c>
      <c r="I12" s="14"/>
    </row>
    <row r="13" spans="2:9" s="98" customFormat="1" ht="14" hidden="1" customHeight="1" outlineLevel="1" x14ac:dyDescent="0.35">
      <c r="B13" s="99" t="s">
        <v>293</v>
      </c>
      <c r="C13" s="163" t="s">
        <v>100</v>
      </c>
      <c r="D13" s="142" t="s">
        <v>100</v>
      </c>
      <c r="E13" s="142" t="s">
        <v>100</v>
      </c>
      <c r="F13" s="142" t="s">
        <v>100</v>
      </c>
      <c r="G13" s="142" t="s">
        <v>100</v>
      </c>
      <c r="H13" s="142" t="s">
        <v>100</v>
      </c>
      <c r="I13" s="14"/>
    </row>
    <row r="14" spans="2:9" s="98" customFormat="1" ht="14" hidden="1" customHeight="1" outlineLevel="1" x14ac:dyDescent="0.35">
      <c r="B14" s="99" t="s">
        <v>294</v>
      </c>
      <c r="C14" s="134">
        <f>+'Q8'!D14/'Q1'!C14*100</f>
        <v>8.8050314465408803</v>
      </c>
      <c r="D14" s="113">
        <f>+'Q8'!E14/'Q1'!D14*100</f>
        <v>5.7989690721649483</v>
      </c>
      <c r="E14" s="113">
        <f>+'Q8'!F14/'Q1'!E14*100</f>
        <v>10.87866108786611</v>
      </c>
      <c r="F14" s="113">
        <f>+'Q8'!G14/'Q1'!F14*100</f>
        <v>17.307692307692307</v>
      </c>
      <c r="G14" s="113">
        <f>+'Q8'!H14/'Q1'!G14*100</f>
        <v>16.666666666666664</v>
      </c>
      <c r="H14" s="142" t="s">
        <v>100</v>
      </c>
      <c r="I14" s="14"/>
    </row>
    <row r="15" spans="2:9" s="98" customFormat="1" ht="14" hidden="1" customHeight="1" outlineLevel="1" x14ac:dyDescent="0.35">
      <c r="B15" s="99" t="s">
        <v>295</v>
      </c>
      <c r="C15" s="134">
        <f>+'Q8'!D15/'Q1'!C15*100</f>
        <v>5.1479654747225645</v>
      </c>
      <c r="D15" s="113">
        <f>+'Q8'!E15/'Q1'!D15*100</f>
        <v>3.2960565038257799</v>
      </c>
      <c r="E15" s="113">
        <f>+'Q8'!F15/'Q1'!E15*100</f>
        <v>5.8677685950413219</v>
      </c>
      <c r="F15" s="113">
        <f>+'Q8'!G15/'Q1'!F15*100</f>
        <v>11.838006230529595</v>
      </c>
      <c r="G15" s="113">
        <f>+'Q8'!H15/'Q1'!G15*100</f>
        <v>22.222222222222221</v>
      </c>
      <c r="H15" s="142" t="s">
        <v>100</v>
      </c>
      <c r="I15" s="14"/>
    </row>
    <row r="16" spans="2:9" s="98" customFormat="1" ht="14" hidden="1" customHeight="1" outlineLevel="1" x14ac:dyDescent="0.35">
      <c r="B16" s="99" t="s">
        <v>296</v>
      </c>
      <c r="C16" s="134">
        <f>+'Q8'!D16/'Q1'!C16*100</f>
        <v>8.4605597964376589</v>
      </c>
      <c r="D16" s="113">
        <f>+'Q8'!E16/'Q1'!D16*100</f>
        <v>4.6113306982872198</v>
      </c>
      <c r="E16" s="113">
        <f>+'Q8'!F16/'Q1'!E16*100</f>
        <v>8.4033613445378155</v>
      </c>
      <c r="F16" s="113">
        <f>+'Q8'!G16/'Q1'!F16*100</f>
        <v>21.844660194174757</v>
      </c>
      <c r="G16" s="113">
        <f>+'Q8'!H16/'Q1'!G16*100</f>
        <v>14.285714285714285</v>
      </c>
      <c r="H16" s="113">
        <f>+'Q8'!I16/'Q1'!H16*100</f>
        <v>40</v>
      </c>
      <c r="I16" s="14"/>
    </row>
    <row r="17" spans="2:9" s="98" customFormat="1" ht="14" hidden="1" customHeight="1" outlineLevel="1" x14ac:dyDescent="0.35">
      <c r="B17" s="99" t="s">
        <v>297</v>
      </c>
      <c r="C17" s="134">
        <f>+'Q8'!D17/'Q1'!C17*100</f>
        <v>9.0769230769230766</v>
      </c>
      <c r="D17" s="113">
        <f>+'Q8'!E17/'Q1'!D17*100</f>
        <v>7.1724137931034475</v>
      </c>
      <c r="E17" s="113">
        <f>+'Q8'!F17/'Q1'!E17*100</f>
        <v>13.720930232558141</v>
      </c>
      <c r="F17" s="113">
        <f>+'Q8'!G17/'Q1'!F17*100</f>
        <v>21.666666666666668</v>
      </c>
      <c r="G17" s="113">
        <f>+'Q8'!H17/'Q1'!G17*100</f>
        <v>14.285714285714285</v>
      </c>
      <c r="H17" s="142" t="s">
        <v>100</v>
      </c>
      <c r="I17" s="14"/>
    </row>
    <row r="18" spans="2:9" s="98" customFormat="1" ht="14" hidden="1" customHeight="1" outlineLevel="1" x14ac:dyDescent="0.35">
      <c r="B18" s="99" t="s">
        <v>298</v>
      </c>
      <c r="C18" s="134">
        <f>+'Q8'!D18/'Q1'!C18*100</f>
        <v>8.360128617363344</v>
      </c>
      <c r="D18" s="113">
        <f>+'Q8'!E18/'Q1'!D18*100</f>
        <v>6.4516129032258061</v>
      </c>
      <c r="E18" s="113">
        <f>+'Q8'!F18/'Q1'!E18*100</f>
        <v>12.631578947368421</v>
      </c>
      <c r="F18" s="113">
        <f>+'Q8'!G18/'Q1'!F18*100</f>
        <v>4</v>
      </c>
      <c r="G18" s="113">
        <f>+'Q8'!H18/'Q1'!G18*100</f>
        <v>14.285714285714285</v>
      </c>
      <c r="H18" s="113">
        <f>+'Q8'!I18/'Q1'!H18*100</f>
        <v>25</v>
      </c>
      <c r="I18" s="14"/>
    </row>
    <row r="19" spans="2:9" s="98" customFormat="1" ht="14" hidden="1" customHeight="1" outlineLevel="1" x14ac:dyDescent="0.35">
      <c r="B19" s="99" t="s">
        <v>299</v>
      </c>
      <c r="C19" s="134">
        <f>+'Q8'!D19/'Q1'!C19*100</f>
        <v>10.592808551992224</v>
      </c>
      <c r="D19" s="113">
        <f>+'Q8'!E19/'Q1'!D19*100</f>
        <v>6.3513513513513518</v>
      </c>
      <c r="E19" s="113">
        <f>+'Q8'!F19/'Q1'!E19*100</f>
        <v>19.921875</v>
      </c>
      <c r="F19" s="113">
        <f>+'Q8'!G19/'Q1'!F19*100</f>
        <v>35.483870967741936</v>
      </c>
      <c r="G19" s="142" t="s">
        <v>100</v>
      </c>
      <c r="H19" s="142" t="s">
        <v>100</v>
      </c>
      <c r="I19" s="14"/>
    </row>
    <row r="20" spans="2:9" s="98" customFormat="1" ht="14" hidden="1" customHeight="1" outlineLevel="1" x14ac:dyDescent="0.35">
      <c r="B20" s="99" t="s">
        <v>300</v>
      </c>
      <c r="C20" s="134">
        <f>+'Q8'!D20/'Q1'!C20*100</f>
        <v>22.222222222222221</v>
      </c>
      <c r="D20" s="113">
        <f>+'Q8'!E20/'Q1'!D20*100</f>
        <v>25</v>
      </c>
      <c r="E20" s="113">
        <f>+'Q8'!F20/'Q1'!E20*100</f>
        <v>25</v>
      </c>
      <c r="F20" s="142" t="s">
        <v>100</v>
      </c>
      <c r="G20" s="142" t="s">
        <v>100</v>
      </c>
      <c r="H20" s="142" t="s">
        <v>100</v>
      </c>
      <c r="I20" s="14"/>
    </row>
    <row r="21" spans="2:9" s="98" customFormat="1" ht="14" hidden="1" customHeight="1" outlineLevel="1" x14ac:dyDescent="0.35">
      <c r="B21" s="99" t="s">
        <v>301</v>
      </c>
      <c r="C21" s="134">
        <f>+'Q8'!D21/'Q1'!C21*100</f>
        <v>20.366132723112131</v>
      </c>
      <c r="D21" s="113">
        <f>+'Q8'!E21/'Q1'!D21*100</f>
        <v>12.820512820512819</v>
      </c>
      <c r="E21" s="113">
        <f>+'Q8'!F21/'Q1'!E21*100</f>
        <v>32.857142857142854</v>
      </c>
      <c r="F21" s="113">
        <f>+'Q8'!G21/'Q1'!F21*100</f>
        <v>22.807017543859647</v>
      </c>
      <c r="G21" s="142" t="s">
        <v>100</v>
      </c>
      <c r="H21" s="142" t="s">
        <v>100</v>
      </c>
      <c r="I21" s="14"/>
    </row>
    <row r="22" spans="2:9" s="98" customFormat="1" ht="14" hidden="1" customHeight="1" outlineLevel="1" x14ac:dyDescent="0.35">
      <c r="B22" s="99" t="s">
        <v>302</v>
      </c>
      <c r="C22" s="134">
        <f>+'Q8'!D22/'Q1'!C22*100</f>
        <v>18.367346938775512</v>
      </c>
      <c r="D22" s="113">
        <f>+'Q8'!E22/'Q1'!D22*100</f>
        <v>17.5</v>
      </c>
      <c r="E22" s="113">
        <f>+'Q8'!F22/'Q1'!E22*100</f>
        <v>34.615384615384613</v>
      </c>
      <c r="F22" s="113">
        <f>+'Q8'!G22/'Q1'!F22*100</f>
        <v>9.5238095238095237</v>
      </c>
      <c r="G22" s="142" t="s">
        <v>100</v>
      </c>
      <c r="H22" s="142" t="s">
        <v>100</v>
      </c>
      <c r="I22" s="14"/>
    </row>
    <row r="23" spans="2:9" s="98" customFormat="1" ht="14" hidden="1" customHeight="1" outlineLevel="1" x14ac:dyDescent="0.35">
      <c r="B23" s="99" t="s">
        <v>303</v>
      </c>
      <c r="C23" s="134">
        <f>+'Q8'!D23/'Q1'!C23*100</f>
        <v>15.193370165745856</v>
      </c>
      <c r="D23" s="113">
        <f>+'Q8'!E23/'Q1'!D23*100</f>
        <v>7.9136690647482011</v>
      </c>
      <c r="E23" s="113">
        <f>+'Q8'!F23/'Q1'!E23*100</f>
        <v>20.322580645161288</v>
      </c>
      <c r="F23" s="113">
        <f>+'Q8'!G23/'Q1'!F23*100</f>
        <v>21.551724137931032</v>
      </c>
      <c r="G23" s="142" t="s">
        <v>100</v>
      </c>
      <c r="H23" s="142" t="s">
        <v>100</v>
      </c>
      <c r="I23" s="14"/>
    </row>
    <row r="24" spans="2:9" s="98" customFormat="1" ht="14" hidden="1" customHeight="1" outlineLevel="1" x14ac:dyDescent="0.35">
      <c r="B24" s="99" t="s">
        <v>304</v>
      </c>
      <c r="C24" s="134">
        <f>+'Q8'!D24/'Q1'!C24*100</f>
        <v>11.184210526315789</v>
      </c>
      <c r="D24" s="113">
        <f>+'Q8'!E24/'Q1'!D24*100</f>
        <v>6.3505503810330222</v>
      </c>
      <c r="E24" s="113">
        <f>+'Q8'!F24/'Q1'!E24*100</f>
        <v>20.491803278688526</v>
      </c>
      <c r="F24" s="113">
        <f>+'Q8'!G24/'Q1'!F24*100</f>
        <v>19.696969696969695</v>
      </c>
      <c r="G24" s="113">
        <f>+'Q8'!H24/'Q1'!G24*100</f>
        <v>18.75</v>
      </c>
      <c r="H24" s="142" t="s">
        <v>100</v>
      </c>
      <c r="I24" s="14"/>
    </row>
    <row r="25" spans="2:9" s="98" customFormat="1" ht="14" hidden="1" customHeight="1" outlineLevel="1" x14ac:dyDescent="0.35">
      <c r="B25" s="99" t="s">
        <v>305</v>
      </c>
      <c r="C25" s="134">
        <f>+'Q8'!D25/'Q1'!C25*100</f>
        <v>15.656565656565657</v>
      </c>
      <c r="D25" s="113">
        <f>+'Q8'!E25/'Q1'!D25*100</f>
        <v>9.183673469387756</v>
      </c>
      <c r="E25" s="113">
        <f>+'Q8'!F25/'Q1'!E25*100</f>
        <v>26.315789473684209</v>
      </c>
      <c r="F25" s="113">
        <f>+'Q8'!G25/'Q1'!F25*100</f>
        <v>17.142857142857142</v>
      </c>
      <c r="G25" s="113">
        <f>+'Q8'!H25/'Q1'!G25*100</f>
        <v>14.285714285714285</v>
      </c>
      <c r="H25" s="142" t="s">
        <v>100</v>
      </c>
      <c r="I25" s="14"/>
    </row>
    <row r="26" spans="2:9" s="98" customFormat="1" ht="14" hidden="1" customHeight="1" outlineLevel="1" x14ac:dyDescent="0.35">
      <c r="B26" s="99" t="s">
        <v>306</v>
      </c>
      <c r="C26" s="134">
        <f>+'Q8'!D26/'Q1'!C26*100</f>
        <v>10.352653631284916</v>
      </c>
      <c r="D26" s="113">
        <f>+'Q8'!E26/'Q1'!D26*100</f>
        <v>6.8279163517258752</v>
      </c>
      <c r="E26" s="113">
        <f>+'Q8'!F26/'Q1'!E26*100</f>
        <v>17.857142857142858</v>
      </c>
      <c r="F26" s="113">
        <f>+'Q8'!G26/'Q1'!F26*100</f>
        <v>21.403508771929825</v>
      </c>
      <c r="G26" s="142" t="s">
        <v>100</v>
      </c>
      <c r="H26" s="113">
        <f>+'Q8'!I26/'Q1'!H26*100</f>
        <v>16.666666666666664</v>
      </c>
      <c r="I26" s="14"/>
    </row>
    <row r="27" spans="2:9" s="98" customFormat="1" ht="14" hidden="1" customHeight="1" outlineLevel="1" x14ac:dyDescent="0.35">
      <c r="B27" s="99" t="s">
        <v>307</v>
      </c>
      <c r="C27" s="134">
        <f>+'Q8'!D27/'Q1'!C27*100</f>
        <v>22.784810126582279</v>
      </c>
      <c r="D27" s="113">
        <f>+'Q8'!E27/'Q1'!D27*100</f>
        <v>12.987012987012985</v>
      </c>
      <c r="E27" s="113">
        <f>+'Q8'!F27/'Q1'!E27*100</f>
        <v>29.787234042553191</v>
      </c>
      <c r="F27" s="113">
        <f>+'Q8'!G27/'Q1'!F27*100</f>
        <v>40</v>
      </c>
      <c r="G27" s="113">
        <f>+'Q8'!H27/'Q1'!G27*100</f>
        <v>33.333333333333329</v>
      </c>
      <c r="H27" s="113">
        <f>+'Q8'!I27/'Q1'!H27*100</f>
        <v>16.666666666666664</v>
      </c>
      <c r="I27" s="14"/>
    </row>
    <row r="28" spans="2:9" s="98" customFormat="1" ht="14" hidden="1" customHeight="1" outlineLevel="1" x14ac:dyDescent="0.35">
      <c r="B28" s="99" t="s">
        <v>308</v>
      </c>
      <c r="C28" s="134">
        <f>+'Q8'!D28/'Q1'!C28*100</f>
        <v>18.354430379746837</v>
      </c>
      <c r="D28" s="113">
        <f>+'Q8'!E28/'Q1'!D28*100</f>
        <v>11.111111111111111</v>
      </c>
      <c r="E28" s="113">
        <f>+'Q8'!F28/'Q1'!E28*100</f>
        <v>26.271186440677969</v>
      </c>
      <c r="F28" s="113">
        <f>+'Q8'!G28/'Q1'!F28*100</f>
        <v>32.258064516129032</v>
      </c>
      <c r="G28" s="142" t="s">
        <v>100</v>
      </c>
      <c r="H28" s="142" t="s">
        <v>100</v>
      </c>
      <c r="I28" s="14"/>
    </row>
    <row r="29" spans="2:9" s="98" customFormat="1" ht="14" hidden="1" customHeight="1" outlineLevel="1" x14ac:dyDescent="0.35">
      <c r="B29" s="99" t="s">
        <v>309</v>
      </c>
      <c r="C29" s="134">
        <f>+'Q8'!D29/'Q1'!C29*100</f>
        <v>18.162393162393162</v>
      </c>
      <c r="D29" s="113">
        <f>+'Q8'!E29/'Q1'!D29*100</f>
        <v>11.350293542074363</v>
      </c>
      <c r="E29" s="113">
        <f>+'Q8'!F29/'Q1'!E29*100</f>
        <v>26.729559748427672</v>
      </c>
      <c r="F29" s="113">
        <f>+'Q8'!G29/'Q1'!F29*100</f>
        <v>25.773195876288657</v>
      </c>
      <c r="G29" s="113">
        <f>+'Q8'!H29/'Q1'!G29*100</f>
        <v>33.333333333333329</v>
      </c>
      <c r="H29" s="142" t="s">
        <v>100</v>
      </c>
      <c r="I29" s="14"/>
    </row>
    <row r="30" spans="2:9" s="98" customFormat="1" ht="14" hidden="1" customHeight="1" outlineLevel="1" x14ac:dyDescent="0.35">
      <c r="B30" s="99" t="s">
        <v>310</v>
      </c>
      <c r="C30" s="134">
        <f>+'Q8'!D30/'Q1'!C30*100</f>
        <v>14.37125748502994</v>
      </c>
      <c r="D30" s="113">
        <f>+'Q8'!E30/'Q1'!D30*100</f>
        <v>11.03448275862069</v>
      </c>
      <c r="E30" s="113">
        <f>+'Q8'!F30/'Q1'!E30*100</f>
        <v>20.43010752688172</v>
      </c>
      <c r="F30" s="113">
        <f>+'Q8'!G30/'Q1'!F30*100</f>
        <v>14.285714285714285</v>
      </c>
      <c r="G30" s="113">
        <f>+'Q8'!H30/'Q1'!G30*100</f>
        <v>15</v>
      </c>
      <c r="H30" s="113">
        <f>+'Q8'!I30/'Q1'!H30*100</f>
        <v>10</v>
      </c>
      <c r="I30" s="14"/>
    </row>
    <row r="31" spans="2:9" s="98" customFormat="1" ht="14" hidden="1" customHeight="1" outlineLevel="1" x14ac:dyDescent="0.35">
      <c r="B31" s="99" t="s">
        <v>311</v>
      </c>
      <c r="C31" s="134">
        <f>+'Q8'!D31/'Q1'!C31*100</f>
        <v>8.2706766917293226</v>
      </c>
      <c r="D31" s="113">
        <f>+'Q8'!E31/'Q1'!D31*100</f>
        <v>8.3333333333333321</v>
      </c>
      <c r="E31" s="113">
        <f>+'Q8'!F31/'Q1'!E31*100</f>
        <v>8.695652173913043</v>
      </c>
      <c r="F31" s="113">
        <f>+'Q8'!G31/'Q1'!F31*100</f>
        <v>4.5454545454545459</v>
      </c>
      <c r="G31" s="113">
        <f>+'Q8'!H31/'Q1'!G31*100</f>
        <v>25</v>
      </c>
      <c r="H31" s="142" t="s">
        <v>100</v>
      </c>
      <c r="I31" s="14"/>
    </row>
    <row r="32" spans="2:9" s="98" customFormat="1" ht="14" hidden="1" customHeight="1" outlineLevel="1" x14ac:dyDescent="0.35">
      <c r="B32" s="99" t="s">
        <v>312</v>
      </c>
      <c r="C32" s="134">
        <f>+'Q8'!D32/'Q1'!C32*100</f>
        <v>6.197802197802198</v>
      </c>
      <c r="D32" s="113">
        <f>+'Q8'!E32/'Q1'!D32*100</f>
        <v>4.9251870324189522</v>
      </c>
      <c r="E32" s="113">
        <f>+'Q8'!F32/'Q1'!E32*100</f>
        <v>7.625649913344887</v>
      </c>
      <c r="F32" s="113">
        <f>+'Q8'!G32/'Q1'!F32*100</f>
        <v>19.540229885057471</v>
      </c>
      <c r="G32" s="113">
        <f>+'Q8'!H32/'Q1'!G32*100</f>
        <v>25</v>
      </c>
      <c r="H32" s="142" t="s">
        <v>100</v>
      </c>
      <c r="I32" s="14"/>
    </row>
    <row r="33" spans="2:9" s="98" customFormat="1" ht="14" hidden="1" customHeight="1" outlineLevel="1" x14ac:dyDescent="0.35">
      <c r="B33" s="99" t="s">
        <v>313</v>
      </c>
      <c r="C33" s="134">
        <f>+'Q8'!D33/'Q1'!C33*100</f>
        <v>8.0829015544041454</v>
      </c>
      <c r="D33" s="113">
        <f>+'Q8'!E33/'Q1'!D33*100</f>
        <v>6.3013698630136989</v>
      </c>
      <c r="E33" s="113">
        <f>+'Q8'!F33/'Q1'!E33*100</f>
        <v>14.210526315789473</v>
      </c>
      <c r="F33" s="113">
        <f>+'Q8'!G33/'Q1'!F33*100</f>
        <v>13.157894736842104</v>
      </c>
      <c r="G33" s="142" t="s">
        <v>100</v>
      </c>
      <c r="H33" s="142" t="s">
        <v>100</v>
      </c>
      <c r="I33" s="14"/>
    </row>
    <row r="34" spans="2:9" s="98" customFormat="1" ht="14" hidden="1" customHeight="1" outlineLevel="1" x14ac:dyDescent="0.35">
      <c r="B34" s="99" t="s">
        <v>314</v>
      </c>
      <c r="C34" s="134">
        <f>+'Q8'!D34/'Q1'!C34*100</f>
        <v>12.63537906137184</v>
      </c>
      <c r="D34" s="113">
        <f>+'Q8'!E34/'Q1'!D34*100</f>
        <v>10.253998118532454</v>
      </c>
      <c r="E34" s="113">
        <f>+'Q8'!F34/'Q1'!E34*100</f>
        <v>19.927536231884059</v>
      </c>
      <c r="F34" s="113">
        <f>+'Q8'!G34/'Q1'!F34*100</f>
        <v>24.390243902439025</v>
      </c>
      <c r="G34" s="113">
        <f>+'Q8'!H34/'Q1'!G34*100</f>
        <v>33.333333333333329</v>
      </c>
      <c r="H34" s="142" t="s">
        <v>100</v>
      </c>
      <c r="I34" s="14"/>
    </row>
    <row r="35" spans="2:9" ht="14" customHeight="1" collapsed="1" x14ac:dyDescent="0.3">
      <c r="B35" s="100" t="s">
        <v>57</v>
      </c>
      <c r="C35" s="64">
        <f>+'Q8'!D35/'Q1'!C35*100</f>
        <v>28.865979381443296</v>
      </c>
      <c r="D35" s="31">
        <f>+'Q8'!E35/'Q1'!D35*100</f>
        <v>29.850746268656714</v>
      </c>
      <c r="E35" s="31">
        <f>+'Q8'!F35/'Q1'!E35*100</f>
        <v>33.333333333333329</v>
      </c>
      <c r="F35" s="31">
        <f>+'Q8'!G35/'Q1'!F35*100</f>
        <v>8.3333333333333321</v>
      </c>
      <c r="G35" s="140" t="s">
        <v>100</v>
      </c>
      <c r="H35" s="140" t="s">
        <v>100</v>
      </c>
    </row>
    <row r="36" spans="2:9" ht="14" customHeight="1" x14ac:dyDescent="0.3">
      <c r="B36" s="100" t="s">
        <v>58</v>
      </c>
      <c r="C36" s="64">
        <f>+'Q8'!D36/'Q1'!C36*100</f>
        <v>18.635607321131449</v>
      </c>
      <c r="D36" s="31">
        <f>+'Q8'!E36/'Q1'!D36*100</f>
        <v>14.723926380368098</v>
      </c>
      <c r="E36" s="31">
        <f>+'Q8'!F36/'Q1'!E36*100</f>
        <v>28.000000000000004</v>
      </c>
      <c r="F36" s="31">
        <f>+'Q8'!G36/'Q1'!F36*100</f>
        <v>19.480519480519483</v>
      </c>
      <c r="G36" s="140" t="s">
        <v>100</v>
      </c>
      <c r="H36" s="140" t="s">
        <v>100</v>
      </c>
    </row>
    <row r="37" spans="2:9" ht="14" customHeight="1" x14ac:dyDescent="0.3">
      <c r="B37" s="102" t="s">
        <v>49</v>
      </c>
      <c r="C37" s="64">
        <f>+'Q8'!D37/'Q1'!C37*100</f>
        <v>6.5376049340414593</v>
      </c>
      <c r="D37" s="31">
        <f>+'Q8'!E37/'Q1'!D37*100</f>
        <v>5.2856106821381337</v>
      </c>
      <c r="E37" s="31">
        <f>+'Q8'!F37/'Q1'!E37*100</f>
        <v>11.255579274209198</v>
      </c>
      <c r="F37" s="31">
        <f>+'Q8'!G37/'Q1'!F37*100</f>
        <v>15.904936014625228</v>
      </c>
      <c r="G37" s="31">
        <f>+'Q8'!H37/'Q1'!G37*100</f>
        <v>3.125</v>
      </c>
      <c r="H37" s="31">
        <f>+'Q8'!I37/'Q1'!H37*100</f>
        <v>8.3333333333333321</v>
      </c>
    </row>
    <row r="38" spans="2:9" ht="14" customHeight="1" x14ac:dyDescent="0.3">
      <c r="B38" s="100" t="s">
        <v>50</v>
      </c>
      <c r="C38" s="64">
        <f>+'Q8'!D38/'Q1'!C38*100</f>
        <v>8.6127846021438064</v>
      </c>
      <c r="D38" s="31">
        <f>+'Q8'!E38/'Q1'!D38*100</f>
        <v>6.97122840305778</v>
      </c>
      <c r="E38" s="31">
        <f>+'Q8'!F38/'Q1'!E38*100</f>
        <v>18.679409209383145</v>
      </c>
      <c r="F38" s="31">
        <f>+'Q8'!G38/'Q1'!F38*100</f>
        <v>19.016393442622949</v>
      </c>
      <c r="G38" s="31">
        <f>+'Q8'!H38/'Q1'!G38*100</f>
        <v>6.0606060606060606</v>
      </c>
      <c r="H38" s="140" t="s">
        <v>100</v>
      </c>
    </row>
    <row r="39" spans="2:9" ht="14" hidden="1" customHeight="1" outlineLevel="1" x14ac:dyDescent="0.3">
      <c r="B39" s="99" t="s">
        <v>315</v>
      </c>
      <c r="C39" s="134">
        <f>+'Q8'!D39/'Q1'!C39*100</f>
        <v>8.4884713919726718</v>
      </c>
      <c r="D39" s="113">
        <f>+'Q8'!E39/'Q1'!D39*100</f>
        <v>6.564151850072081</v>
      </c>
      <c r="E39" s="113">
        <f>+'Q8'!F39/'Q1'!E39*100</f>
        <v>22.922134733158355</v>
      </c>
      <c r="F39" s="113">
        <f>+'Q8'!G39/'Q1'!F39*100</f>
        <v>33.103448275862071</v>
      </c>
      <c r="G39" s="113">
        <f>+'Q8'!H39/'Q1'!G39*100</f>
        <v>8.3333333333333321</v>
      </c>
      <c r="H39" s="142" t="s">
        <v>100</v>
      </c>
    </row>
    <row r="40" spans="2:9" ht="14" hidden="1" customHeight="1" outlineLevel="1" x14ac:dyDescent="0.3">
      <c r="B40" s="99" t="s">
        <v>316</v>
      </c>
      <c r="C40" s="134">
        <f>+'Q8'!D40/'Q1'!C40*100</f>
        <v>10.405166703466548</v>
      </c>
      <c r="D40" s="113">
        <f>+'Q8'!E40/'Q1'!D40*100</f>
        <v>7.4957770270270272</v>
      </c>
      <c r="E40" s="113">
        <f>+'Q8'!F40/'Q1'!E40*100</f>
        <v>21.261209140873589</v>
      </c>
      <c r="F40" s="113">
        <f>+'Q8'!G40/'Q1'!F40*100</f>
        <v>20.240963855421686</v>
      </c>
      <c r="G40" s="113">
        <f>+'Q8'!H40/'Q1'!G40*100</f>
        <v>3.7037037037037033</v>
      </c>
      <c r="H40" s="142" t="s">
        <v>100</v>
      </c>
    </row>
    <row r="41" spans="2:9" ht="14" hidden="1" customHeight="1" outlineLevel="1" x14ac:dyDescent="0.3">
      <c r="B41" s="99" t="s">
        <v>317</v>
      </c>
      <c r="C41" s="134">
        <f>+'Q8'!D41/'Q1'!C41*100</f>
        <v>7.7026908066551245</v>
      </c>
      <c r="D41" s="113">
        <f>+'Q8'!E41/'Q1'!D41*100</f>
        <v>6.8646930260282142</v>
      </c>
      <c r="E41" s="113">
        <f>+'Q8'!F41/'Q1'!E41*100</f>
        <v>14.69482210008678</v>
      </c>
      <c r="F41" s="113">
        <f>+'Q8'!G41/'Q1'!F41*100</f>
        <v>11.830985915492958</v>
      </c>
      <c r="G41" s="113">
        <f>+'Q8'!H41/'Q1'!G41*100</f>
        <v>7.4074074074074066</v>
      </c>
      <c r="H41" s="142" t="s">
        <v>100</v>
      </c>
    </row>
    <row r="42" spans="2:9" ht="14" customHeight="1" collapsed="1" x14ac:dyDescent="0.3">
      <c r="B42" s="102" t="s">
        <v>51</v>
      </c>
      <c r="C42" s="64">
        <f>+'Q8'!D42/'Q1'!C42*100</f>
        <v>8.7442922374429237</v>
      </c>
      <c r="D42" s="31">
        <f>+'Q8'!E42/'Q1'!D42*100</f>
        <v>5.8201824236282036</v>
      </c>
      <c r="E42" s="31">
        <f>+'Q8'!F42/'Q1'!E42*100</f>
        <v>19.311276164753544</v>
      </c>
      <c r="F42" s="31">
        <f>+'Q8'!G42/'Q1'!F42*100</f>
        <v>22.516556291390728</v>
      </c>
      <c r="G42" s="31">
        <f>+'Q8'!H42/'Q1'!G42*100</f>
        <v>8.5714285714285712</v>
      </c>
      <c r="H42" s="31">
        <f>+'Q8'!I42/'Q1'!H42*100</f>
        <v>20</v>
      </c>
    </row>
    <row r="43" spans="2:9" ht="14" customHeight="1" x14ac:dyDescent="0.3">
      <c r="B43" s="102" t="s">
        <v>52</v>
      </c>
      <c r="C43" s="64">
        <f>+'Q8'!D43/'Q1'!C43*100</f>
        <v>4.6092184368737472</v>
      </c>
      <c r="D43" s="31">
        <f>+'Q8'!E43/'Q1'!D43*100</f>
        <v>4.0298618333085718</v>
      </c>
      <c r="E43" s="31">
        <f>+'Q8'!F43/'Q1'!E43*100</f>
        <v>7.6116125884362038</v>
      </c>
      <c r="F43" s="31">
        <f>+'Q8'!G43/'Q1'!F43*100</f>
        <v>13.672922252010725</v>
      </c>
      <c r="G43" s="140" t="s">
        <v>100</v>
      </c>
      <c r="H43" s="31">
        <f>+'Q8'!I43/'Q1'!H43*100</f>
        <v>5.5555555555555554</v>
      </c>
    </row>
    <row r="44" spans="2:9" ht="14" customHeight="1" x14ac:dyDescent="0.3">
      <c r="B44" s="102" t="s">
        <v>61</v>
      </c>
      <c r="C44" s="64">
        <f>+'Q8'!D44/'Q1'!C44*100</f>
        <v>11.648306813545492</v>
      </c>
      <c r="D44" s="31">
        <f>+'Q8'!E44/'Q1'!D44*100</f>
        <v>9.2587564485473806</v>
      </c>
      <c r="E44" s="31">
        <f>+'Q8'!F44/'Q1'!E44*100</f>
        <v>18.784530386740332</v>
      </c>
      <c r="F44" s="31">
        <f>+'Q8'!G44/'Q1'!F44*100</f>
        <v>19.591836734693878</v>
      </c>
      <c r="G44" s="31">
        <f>+'Q8'!H44/'Q1'!G44*100</f>
        <v>25.641025641025639</v>
      </c>
      <c r="H44" s="31">
        <f>+'Q8'!I44/'Q1'!H44*100</f>
        <v>6.666666666666667</v>
      </c>
    </row>
    <row r="45" spans="2:9" ht="14" customHeight="1" x14ac:dyDescent="0.3">
      <c r="B45" s="102" t="s">
        <v>60</v>
      </c>
      <c r="C45" s="64">
        <f>+'Q8'!D45/'Q1'!C45*100</f>
        <v>15.50314465408805</v>
      </c>
      <c r="D45" s="31">
        <f>+'Q8'!E45/'Q1'!D45*100</f>
        <v>14.359351988217966</v>
      </c>
      <c r="E45" s="31">
        <f>+'Q8'!F45/'Q1'!E45*100</f>
        <v>28.037383177570092</v>
      </c>
      <c r="F45" s="31">
        <f>+'Q8'!G45/'Q1'!F45*100</f>
        <v>10.619469026548673</v>
      </c>
      <c r="G45" s="140" t="s">
        <v>100</v>
      </c>
      <c r="H45" s="31">
        <f>+'Q8'!I45/'Q1'!H45*100</f>
        <v>5</v>
      </c>
    </row>
    <row r="46" spans="2:9" ht="14" customHeight="1" x14ac:dyDescent="0.3">
      <c r="B46" s="102" t="s">
        <v>59</v>
      </c>
      <c r="C46" s="64">
        <f>+'Q8'!D46/'Q1'!C46*100</f>
        <v>7.1757817366388439</v>
      </c>
      <c r="D46" s="31">
        <f>+'Q8'!E46/'Q1'!D46*100</f>
        <v>6.5909391097609298</v>
      </c>
      <c r="E46" s="31">
        <f>+'Q8'!F46/'Q1'!E46*100</f>
        <v>16.937354988399072</v>
      </c>
      <c r="F46" s="31">
        <f>+'Q8'!G46/'Q1'!F46*100</f>
        <v>17.391304347826086</v>
      </c>
      <c r="G46" s="140" t="s">
        <v>100</v>
      </c>
      <c r="H46" s="140" t="s">
        <v>100</v>
      </c>
    </row>
    <row r="47" spans="2:9" ht="14" customHeight="1" x14ac:dyDescent="0.3">
      <c r="B47" s="102" t="s">
        <v>62</v>
      </c>
      <c r="C47" s="64">
        <f>+'Q8'!D47/'Q1'!C47*100</f>
        <v>12.81965966346611</v>
      </c>
      <c r="D47" s="31">
        <f>+'Q8'!E47/'Q1'!D47*100</f>
        <v>11.806673103744233</v>
      </c>
      <c r="E47" s="31">
        <f>+'Q8'!F47/'Q1'!E47*100</f>
        <v>21.743295019157088</v>
      </c>
      <c r="F47" s="31">
        <f>+'Q8'!G47/'Q1'!F47*100</f>
        <v>15.325670498084291</v>
      </c>
      <c r="G47" s="31">
        <f>+'Q8'!H47/'Q1'!G47*100</f>
        <v>3.3333333333333335</v>
      </c>
      <c r="H47" s="31">
        <f>+'Q8'!I47/'Q1'!H47*100</f>
        <v>5.8823529411764701</v>
      </c>
    </row>
    <row r="48" spans="2:9" ht="14" customHeight="1" x14ac:dyDescent="0.3">
      <c r="B48" s="102" t="s">
        <v>63</v>
      </c>
      <c r="C48" s="64">
        <f>+'Q8'!D48/'Q1'!C48*100</f>
        <v>8.840864440078585</v>
      </c>
      <c r="D48" s="31">
        <f>+'Q8'!E48/'Q1'!D48*100</f>
        <v>7.2030791788856314</v>
      </c>
      <c r="E48" s="31">
        <f>+'Q8'!F48/'Q1'!E48*100</f>
        <v>15.301902398676592</v>
      </c>
      <c r="F48" s="31">
        <f>+'Q8'!G48/'Q1'!F48*100</f>
        <v>13.60759493670886</v>
      </c>
      <c r="G48" s="31">
        <f>+'Q8'!H48/'Q1'!G48*100</f>
        <v>1.9607843137254901</v>
      </c>
      <c r="H48" s="31">
        <f>+'Q8'!I48/'Q1'!H48*100</f>
        <v>8.5106382978723403</v>
      </c>
    </row>
    <row r="49" spans="2:8" ht="14" customHeight="1" x14ac:dyDescent="0.3">
      <c r="B49" s="102" t="s">
        <v>69</v>
      </c>
      <c r="C49" s="64">
        <f>+'Q8'!D49/'Q1'!C49*100</f>
        <v>23.655913978494624</v>
      </c>
      <c r="D49" s="31">
        <f>+'Q8'!E49/'Q1'!D49*100</f>
        <v>13.450292397660817</v>
      </c>
      <c r="E49" s="31">
        <f>+'Q8'!F49/'Q1'!E49*100</f>
        <v>26.744186046511626</v>
      </c>
      <c r="F49" s="31">
        <f>+'Q8'!G49/'Q1'!F49*100</f>
        <v>40.476190476190474</v>
      </c>
      <c r="G49" s="140" t="s">
        <v>100</v>
      </c>
      <c r="H49" s="140" t="s">
        <v>100</v>
      </c>
    </row>
    <row r="50" spans="2:8" ht="14" customHeight="1" x14ac:dyDescent="0.3">
      <c r="B50" s="102" t="s">
        <v>64</v>
      </c>
      <c r="C50" s="64">
        <f>+'Q8'!D50/'Q1'!C50*100</f>
        <v>13.347022587268995</v>
      </c>
      <c r="D50" s="31">
        <f>+'Q8'!E50/'Q1'!D50*100</f>
        <v>9.2222694432639187</v>
      </c>
      <c r="E50" s="31">
        <f>+'Q8'!F50/'Q1'!E50*100</f>
        <v>22.155688622754489</v>
      </c>
      <c r="F50" s="31">
        <f>+'Q8'!G50/'Q1'!F50*100</f>
        <v>23.857868020304569</v>
      </c>
      <c r="G50" s="31">
        <f>+'Q8'!H50/'Q1'!G50*100</f>
        <v>20</v>
      </c>
      <c r="H50" s="31">
        <f>+'Q8'!I50/'Q1'!H50*100</f>
        <v>33.333333333333329</v>
      </c>
    </row>
    <row r="51" spans="2:8" ht="14" customHeight="1" x14ac:dyDescent="0.3">
      <c r="B51" s="102" t="s">
        <v>65</v>
      </c>
      <c r="C51" s="64">
        <f>+'Q8'!D51/'Q1'!C51*100</f>
        <v>12.785862785862786</v>
      </c>
      <c r="D51" s="31">
        <f>+'Q8'!E51/'Q1'!D51*100</f>
        <v>8.1940441882805004</v>
      </c>
      <c r="E51" s="31">
        <f>+'Q8'!F51/'Q1'!E51*100</f>
        <v>23.151881720430108</v>
      </c>
      <c r="F51" s="31">
        <f>+'Q8'!G51/'Q1'!F51*100</f>
        <v>30.150214592274676</v>
      </c>
      <c r="G51" s="31">
        <f>+'Q8'!H51/'Q1'!G51*100</f>
        <v>25.806451612903224</v>
      </c>
      <c r="H51" s="31">
        <f>+'Q8'!I51/'Q1'!H51*100</f>
        <v>12</v>
      </c>
    </row>
    <row r="52" spans="2:8" ht="14" customHeight="1" x14ac:dyDescent="0.3">
      <c r="B52" s="102" t="s">
        <v>66</v>
      </c>
      <c r="C52" s="64">
        <f>+'Q8'!D52/'Q1'!C52*100</f>
        <v>8.063549160671462</v>
      </c>
      <c r="D52" s="31">
        <f>+'Q8'!E52/'Q1'!D52*100</f>
        <v>6.2762973352033669</v>
      </c>
      <c r="E52" s="31">
        <f>+'Q8'!F52/'Q1'!E52*100</f>
        <v>18.89168765743073</v>
      </c>
      <c r="F52" s="31">
        <f>+'Q8'!G52/'Q1'!F52*100</f>
        <v>18.421052631578945</v>
      </c>
      <c r="G52" s="31">
        <f>+'Q8'!H52/'Q1'!G52*100</f>
        <v>11.111111111111111</v>
      </c>
      <c r="H52" s="140" t="s">
        <v>100</v>
      </c>
    </row>
    <row r="53" spans="2:8" ht="14" customHeight="1" x14ac:dyDescent="0.3">
      <c r="B53" s="102" t="s">
        <v>67</v>
      </c>
      <c r="C53" s="64">
        <f>+'Q8'!D53/'Q1'!C53*100</f>
        <v>9.4756129482593145</v>
      </c>
      <c r="D53" s="31">
        <f>+'Q8'!E53/'Q1'!D53*100</f>
        <v>7.8732597215554492</v>
      </c>
      <c r="E53" s="31">
        <f>+'Q8'!F53/'Q1'!E53*100</f>
        <v>24.360400444938822</v>
      </c>
      <c r="F53" s="31">
        <f>+'Q8'!G53/'Q1'!F53*100</f>
        <v>33.587786259541986</v>
      </c>
      <c r="G53" s="31">
        <f>+'Q8'!H53/'Q1'!G53*100</f>
        <v>20</v>
      </c>
      <c r="H53" s="31">
        <f>+'Q8'!I53/'Q1'!H53*100</f>
        <v>16.666666666666664</v>
      </c>
    </row>
    <row r="54" spans="2:8" ht="14" customHeight="1" x14ac:dyDescent="0.3">
      <c r="B54" s="104" t="s">
        <v>68</v>
      </c>
      <c r="C54" s="160">
        <f>+'Q8'!D54/'Q1'!C54*100</f>
        <v>11.76470588235294</v>
      </c>
      <c r="D54" s="51">
        <f>+'Q8'!E54/'Q1'!D54*100</f>
        <v>7.1428571428571423</v>
      </c>
      <c r="E54" s="51">
        <f>+'Q8'!F54/'Q1'!E54*100</f>
        <v>33.333333333333329</v>
      </c>
      <c r="F54" s="141" t="s">
        <v>100</v>
      </c>
      <c r="G54" s="141" t="s">
        <v>100</v>
      </c>
      <c r="H54" s="141" t="s">
        <v>100</v>
      </c>
    </row>
    <row r="55" spans="2:8" ht="6" customHeight="1" x14ac:dyDescent="0.3"/>
    <row r="56" spans="2:8" x14ac:dyDescent="0.3">
      <c r="B56" s="185" t="s">
        <v>114</v>
      </c>
      <c r="C56" s="185"/>
      <c r="D56" s="185"/>
      <c r="E56" s="185"/>
      <c r="F56" s="185"/>
      <c r="G56" s="185"/>
      <c r="H56" s="185"/>
    </row>
    <row r="57" spans="2:8" ht="23" customHeight="1" x14ac:dyDescent="0.3">
      <c r="B57" s="185"/>
      <c r="C57" s="185"/>
      <c r="D57" s="185"/>
      <c r="E57" s="185"/>
      <c r="F57" s="185"/>
      <c r="G57" s="185"/>
      <c r="H57" s="185"/>
    </row>
    <row r="58" spans="2:8" x14ac:dyDescent="0.3">
      <c r="B58" s="108" t="s">
        <v>241</v>
      </c>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57"/>
  <sheetViews>
    <sheetView workbookViewId="0"/>
  </sheetViews>
  <sheetFormatPr defaultColWidth="9.1796875" defaultRowHeight="12.5" outlineLevelRow="1" x14ac:dyDescent="0.3"/>
  <cols>
    <col min="1" max="1" width="3.1796875" style="1" customWidth="1"/>
    <col min="2" max="2" width="59.90625" style="101" customWidth="1"/>
    <col min="3" max="7" width="9.1796875" style="3" customWidth="1"/>
    <col min="8" max="8" width="10.1796875" style="1" customWidth="1"/>
    <col min="9" max="231" width="9.1796875" style="1"/>
    <col min="232" max="232" width="51.1796875" style="1" customWidth="1"/>
    <col min="233" max="240" width="9.81640625" style="1" customWidth="1"/>
    <col min="241" max="487" width="9.1796875" style="1"/>
    <col min="488" max="488" width="51.1796875" style="1" customWidth="1"/>
    <col min="489" max="496" width="9.81640625" style="1" customWidth="1"/>
    <col min="497" max="743" width="9.1796875" style="1"/>
    <col min="744" max="744" width="51.1796875" style="1" customWidth="1"/>
    <col min="745" max="752" width="9.81640625" style="1" customWidth="1"/>
    <col min="753" max="999" width="9.1796875" style="1"/>
    <col min="1000" max="1000" width="51.1796875" style="1" customWidth="1"/>
    <col min="1001" max="1008" width="9.81640625" style="1" customWidth="1"/>
    <col min="1009" max="1255" width="9.1796875" style="1"/>
    <col min="1256" max="1256" width="51.1796875" style="1" customWidth="1"/>
    <col min="1257" max="1264" width="9.81640625" style="1" customWidth="1"/>
    <col min="1265" max="1511" width="9.1796875" style="1"/>
    <col min="1512" max="1512" width="51.1796875" style="1" customWidth="1"/>
    <col min="1513" max="1520" width="9.81640625" style="1" customWidth="1"/>
    <col min="1521" max="1767" width="9.1796875" style="1"/>
    <col min="1768" max="1768" width="51.1796875" style="1" customWidth="1"/>
    <col min="1769" max="1776" width="9.81640625" style="1" customWidth="1"/>
    <col min="1777" max="2023" width="9.1796875" style="1"/>
    <col min="2024" max="2024" width="51.1796875" style="1" customWidth="1"/>
    <col min="2025" max="2032" width="9.81640625" style="1" customWidth="1"/>
    <col min="2033" max="2279" width="9.1796875" style="1"/>
    <col min="2280" max="2280" width="51.1796875" style="1" customWidth="1"/>
    <col min="2281" max="2288" width="9.81640625" style="1" customWidth="1"/>
    <col min="2289" max="2535" width="9.1796875" style="1"/>
    <col min="2536" max="2536" width="51.1796875" style="1" customWidth="1"/>
    <col min="2537" max="2544" width="9.81640625" style="1" customWidth="1"/>
    <col min="2545" max="2791" width="9.1796875" style="1"/>
    <col min="2792" max="2792" width="51.1796875" style="1" customWidth="1"/>
    <col min="2793" max="2800" width="9.81640625" style="1" customWidth="1"/>
    <col min="2801" max="3047" width="9.1796875" style="1"/>
    <col min="3048" max="3048" width="51.1796875" style="1" customWidth="1"/>
    <col min="3049" max="3056" width="9.81640625" style="1" customWidth="1"/>
    <col min="3057" max="3303" width="9.1796875" style="1"/>
    <col min="3304" max="3304" width="51.1796875" style="1" customWidth="1"/>
    <col min="3305" max="3312" width="9.81640625" style="1" customWidth="1"/>
    <col min="3313" max="3559" width="9.1796875" style="1"/>
    <col min="3560" max="3560" width="51.1796875" style="1" customWidth="1"/>
    <col min="3561" max="3568" width="9.81640625" style="1" customWidth="1"/>
    <col min="3569" max="3815" width="9.1796875" style="1"/>
    <col min="3816" max="3816" width="51.1796875" style="1" customWidth="1"/>
    <col min="3817" max="3824" width="9.81640625" style="1" customWidth="1"/>
    <col min="3825" max="4071" width="9.1796875" style="1"/>
    <col min="4072" max="4072" width="51.1796875" style="1" customWidth="1"/>
    <col min="4073" max="4080" width="9.81640625" style="1" customWidth="1"/>
    <col min="4081" max="4327" width="9.1796875" style="1"/>
    <col min="4328" max="4328" width="51.1796875" style="1" customWidth="1"/>
    <col min="4329" max="4336" width="9.81640625" style="1" customWidth="1"/>
    <col min="4337" max="4583" width="9.1796875" style="1"/>
    <col min="4584" max="4584" width="51.1796875" style="1" customWidth="1"/>
    <col min="4585" max="4592" width="9.81640625" style="1" customWidth="1"/>
    <col min="4593" max="4839" width="9.1796875" style="1"/>
    <col min="4840" max="4840" width="51.1796875" style="1" customWidth="1"/>
    <col min="4841" max="4848" width="9.81640625" style="1" customWidth="1"/>
    <col min="4849" max="5095" width="9.1796875" style="1"/>
    <col min="5096" max="5096" width="51.1796875" style="1" customWidth="1"/>
    <col min="5097" max="5104" width="9.81640625" style="1" customWidth="1"/>
    <col min="5105" max="5351" width="9.1796875" style="1"/>
    <col min="5352" max="5352" width="51.1796875" style="1" customWidth="1"/>
    <col min="5353" max="5360" width="9.81640625" style="1" customWidth="1"/>
    <col min="5361" max="5607" width="9.1796875" style="1"/>
    <col min="5608" max="5608" width="51.1796875" style="1" customWidth="1"/>
    <col min="5609" max="5616" width="9.81640625" style="1" customWidth="1"/>
    <col min="5617" max="5863" width="9.1796875" style="1"/>
    <col min="5864" max="5864" width="51.1796875" style="1" customWidth="1"/>
    <col min="5865" max="5872" width="9.81640625" style="1" customWidth="1"/>
    <col min="5873" max="6119" width="9.1796875" style="1"/>
    <col min="6120" max="6120" width="51.1796875" style="1" customWidth="1"/>
    <col min="6121" max="6128" width="9.81640625" style="1" customWidth="1"/>
    <col min="6129" max="6375" width="9.1796875" style="1"/>
    <col min="6376" max="6376" width="51.1796875" style="1" customWidth="1"/>
    <col min="6377" max="6384" width="9.81640625" style="1" customWidth="1"/>
    <col min="6385" max="6631" width="9.1796875" style="1"/>
    <col min="6632" max="6632" width="51.1796875" style="1" customWidth="1"/>
    <col min="6633" max="6640" width="9.81640625" style="1" customWidth="1"/>
    <col min="6641" max="6887" width="9.1796875" style="1"/>
    <col min="6888" max="6888" width="51.1796875" style="1" customWidth="1"/>
    <col min="6889" max="6896" width="9.81640625" style="1" customWidth="1"/>
    <col min="6897" max="7143" width="9.1796875" style="1"/>
    <col min="7144" max="7144" width="51.1796875" style="1" customWidth="1"/>
    <col min="7145" max="7152" width="9.81640625" style="1" customWidth="1"/>
    <col min="7153" max="7399" width="9.1796875" style="1"/>
    <col min="7400" max="7400" width="51.1796875" style="1" customWidth="1"/>
    <col min="7401" max="7408" width="9.81640625" style="1" customWidth="1"/>
    <col min="7409" max="7655" width="9.1796875" style="1"/>
    <col min="7656" max="7656" width="51.1796875" style="1" customWidth="1"/>
    <col min="7657" max="7664" width="9.81640625" style="1" customWidth="1"/>
    <col min="7665" max="7911" width="9.1796875" style="1"/>
    <col min="7912" max="7912" width="51.1796875" style="1" customWidth="1"/>
    <col min="7913" max="7920" width="9.81640625" style="1" customWidth="1"/>
    <col min="7921" max="8167" width="9.1796875" style="1"/>
    <col min="8168" max="8168" width="51.1796875" style="1" customWidth="1"/>
    <col min="8169" max="8176" width="9.81640625" style="1" customWidth="1"/>
    <col min="8177" max="8423" width="9.1796875" style="1"/>
    <col min="8424" max="8424" width="51.1796875" style="1" customWidth="1"/>
    <col min="8425" max="8432" width="9.81640625" style="1" customWidth="1"/>
    <col min="8433" max="8679" width="9.1796875" style="1"/>
    <col min="8680" max="8680" width="51.1796875" style="1" customWidth="1"/>
    <col min="8681" max="8688" width="9.81640625" style="1" customWidth="1"/>
    <col min="8689" max="8935" width="9.1796875" style="1"/>
    <col min="8936" max="8936" width="51.1796875" style="1" customWidth="1"/>
    <col min="8937" max="8944" width="9.81640625" style="1" customWidth="1"/>
    <col min="8945" max="9191" width="9.1796875" style="1"/>
    <col min="9192" max="9192" width="51.1796875" style="1" customWidth="1"/>
    <col min="9193" max="9200" width="9.81640625" style="1" customWidth="1"/>
    <col min="9201" max="9447" width="9.1796875" style="1"/>
    <col min="9448" max="9448" width="51.1796875" style="1" customWidth="1"/>
    <col min="9449" max="9456" width="9.81640625" style="1" customWidth="1"/>
    <col min="9457" max="9703" width="9.1796875" style="1"/>
    <col min="9704" max="9704" width="51.1796875" style="1" customWidth="1"/>
    <col min="9705" max="9712" width="9.81640625" style="1" customWidth="1"/>
    <col min="9713" max="9959" width="9.1796875" style="1"/>
    <col min="9960" max="9960" width="51.1796875" style="1" customWidth="1"/>
    <col min="9961" max="9968" width="9.81640625" style="1" customWidth="1"/>
    <col min="9969" max="10215" width="9.1796875" style="1"/>
    <col min="10216" max="10216" width="51.1796875" style="1" customWidth="1"/>
    <col min="10217" max="10224" width="9.81640625" style="1" customWidth="1"/>
    <col min="10225" max="10471" width="9.1796875" style="1"/>
    <col min="10472" max="10472" width="51.1796875" style="1" customWidth="1"/>
    <col min="10473" max="10480" width="9.81640625" style="1" customWidth="1"/>
    <col min="10481" max="10727" width="9.1796875" style="1"/>
    <col min="10728" max="10728" width="51.1796875" style="1" customWidth="1"/>
    <col min="10729" max="10736" width="9.81640625" style="1" customWidth="1"/>
    <col min="10737" max="10983" width="9.1796875" style="1"/>
    <col min="10984" max="10984" width="51.1796875" style="1" customWidth="1"/>
    <col min="10985" max="10992" width="9.81640625" style="1" customWidth="1"/>
    <col min="10993" max="11239" width="9.1796875" style="1"/>
    <col min="11240" max="11240" width="51.1796875" style="1" customWidth="1"/>
    <col min="11241" max="11248" width="9.81640625" style="1" customWidth="1"/>
    <col min="11249" max="11495" width="9.1796875" style="1"/>
    <col min="11496" max="11496" width="51.1796875" style="1" customWidth="1"/>
    <col min="11497" max="11504" width="9.81640625" style="1" customWidth="1"/>
    <col min="11505" max="11751" width="9.1796875" style="1"/>
    <col min="11752" max="11752" width="51.1796875" style="1" customWidth="1"/>
    <col min="11753" max="11760" width="9.81640625" style="1" customWidth="1"/>
    <col min="11761" max="12007" width="9.1796875" style="1"/>
    <col min="12008" max="12008" width="51.1796875" style="1" customWidth="1"/>
    <col min="12009" max="12016" width="9.81640625" style="1" customWidth="1"/>
    <col min="12017" max="12263" width="9.1796875" style="1"/>
    <col min="12264" max="12264" width="51.1796875" style="1" customWidth="1"/>
    <col min="12265" max="12272" width="9.81640625" style="1" customWidth="1"/>
    <col min="12273" max="12519" width="9.1796875" style="1"/>
    <col min="12520" max="12520" width="51.1796875" style="1" customWidth="1"/>
    <col min="12521" max="12528" width="9.81640625" style="1" customWidth="1"/>
    <col min="12529" max="12775" width="9.1796875" style="1"/>
    <col min="12776" max="12776" width="51.1796875" style="1" customWidth="1"/>
    <col min="12777" max="12784" width="9.81640625" style="1" customWidth="1"/>
    <col min="12785" max="13031" width="9.1796875" style="1"/>
    <col min="13032" max="13032" width="51.1796875" style="1" customWidth="1"/>
    <col min="13033" max="13040" width="9.81640625" style="1" customWidth="1"/>
    <col min="13041" max="13287" width="9.1796875" style="1"/>
    <col min="13288" max="13288" width="51.1796875" style="1" customWidth="1"/>
    <col min="13289" max="13296" width="9.81640625" style="1" customWidth="1"/>
    <col min="13297" max="13543" width="9.1796875" style="1"/>
    <col min="13544" max="13544" width="51.1796875" style="1" customWidth="1"/>
    <col min="13545" max="13552" width="9.81640625" style="1" customWidth="1"/>
    <col min="13553" max="13799" width="9.1796875" style="1"/>
    <col min="13800" max="13800" width="51.1796875" style="1" customWidth="1"/>
    <col min="13801" max="13808" width="9.81640625" style="1" customWidth="1"/>
    <col min="13809" max="14055" width="9.1796875" style="1"/>
    <col min="14056" max="14056" width="51.1796875" style="1" customWidth="1"/>
    <col min="14057" max="14064" width="9.81640625" style="1" customWidth="1"/>
    <col min="14065" max="14311" width="9.1796875" style="1"/>
    <col min="14312" max="14312" width="51.1796875" style="1" customWidth="1"/>
    <col min="14313" max="14320" width="9.81640625" style="1" customWidth="1"/>
    <col min="14321" max="14567" width="9.1796875" style="1"/>
    <col min="14568" max="14568" width="51.1796875" style="1" customWidth="1"/>
    <col min="14569" max="14576" width="9.81640625" style="1" customWidth="1"/>
    <col min="14577" max="14823" width="9.1796875" style="1"/>
    <col min="14824" max="14824" width="51.1796875" style="1" customWidth="1"/>
    <col min="14825" max="14832" width="9.81640625" style="1" customWidth="1"/>
    <col min="14833" max="15079" width="9.1796875" style="1"/>
    <col min="15080" max="15080" width="51.1796875" style="1" customWidth="1"/>
    <col min="15081" max="15088" width="9.81640625" style="1" customWidth="1"/>
    <col min="15089" max="15335" width="9.1796875" style="1"/>
    <col min="15336" max="15336" width="51.1796875" style="1" customWidth="1"/>
    <col min="15337" max="15344" width="9.81640625" style="1" customWidth="1"/>
    <col min="15345" max="15591" width="9.1796875" style="1"/>
    <col min="15592" max="15592" width="51.1796875" style="1" customWidth="1"/>
    <col min="15593" max="15600" width="9.81640625" style="1" customWidth="1"/>
    <col min="15601" max="15847" width="9.1796875" style="1"/>
    <col min="15848" max="15848" width="51.1796875" style="1" customWidth="1"/>
    <col min="15849" max="15856" width="9.81640625" style="1" customWidth="1"/>
    <col min="15857" max="16384" width="9.1796875" style="1"/>
  </cols>
  <sheetData>
    <row r="1" spans="2:9" ht="14" x14ac:dyDescent="0.3">
      <c r="H1" s="36" t="s">
        <v>166</v>
      </c>
    </row>
    <row r="2" spans="2:9" ht="24.5" customHeight="1" x14ac:dyDescent="0.3">
      <c r="B2" s="176" t="s">
        <v>165</v>
      </c>
      <c r="C2" s="176"/>
      <c r="D2" s="176"/>
      <c r="E2" s="176"/>
      <c r="F2" s="176"/>
      <c r="G2" s="176"/>
      <c r="H2" s="176"/>
    </row>
    <row r="3" spans="2:9" x14ac:dyDescent="0.3">
      <c r="B3" s="177">
        <v>2020</v>
      </c>
      <c r="C3" s="177"/>
      <c r="D3" s="177"/>
      <c r="E3" s="177"/>
      <c r="F3" s="177"/>
      <c r="G3" s="177"/>
      <c r="H3" s="177"/>
    </row>
    <row r="4" spans="2:9" x14ac:dyDescent="0.3">
      <c r="B4" s="102" t="s">
        <v>115</v>
      </c>
      <c r="C4" s="11"/>
      <c r="D4" s="11"/>
      <c r="E4" s="11"/>
      <c r="F4" s="11"/>
      <c r="G4" s="11"/>
      <c r="H4" s="10"/>
    </row>
    <row r="5" spans="2:9" x14ac:dyDescent="0.3">
      <c r="B5" s="37" t="s">
        <v>76</v>
      </c>
      <c r="C5" s="179" t="s">
        <v>0</v>
      </c>
      <c r="D5" s="178" t="s">
        <v>54</v>
      </c>
      <c r="E5" s="178" t="s">
        <v>44</v>
      </c>
      <c r="F5" s="178" t="s">
        <v>45</v>
      </c>
      <c r="G5" s="178" t="s">
        <v>55</v>
      </c>
      <c r="H5" s="178" t="s">
        <v>56</v>
      </c>
    </row>
    <row r="6" spans="2:9" x14ac:dyDescent="0.3">
      <c r="B6" s="103" t="s">
        <v>46</v>
      </c>
      <c r="C6" s="179"/>
      <c r="D6" s="178"/>
      <c r="E6" s="178"/>
      <c r="F6" s="178"/>
      <c r="G6" s="178"/>
      <c r="H6" s="178"/>
    </row>
    <row r="7" spans="2:9" ht="14" customHeight="1" x14ac:dyDescent="0.3">
      <c r="B7" s="105" t="s">
        <v>0</v>
      </c>
      <c r="C7" s="55">
        <v>1019784</v>
      </c>
      <c r="D7" s="55">
        <v>61276</v>
      </c>
      <c r="E7" s="55">
        <v>176044</v>
      </c>
      <c r="F7" s="55">
        <v>266112</v>
      </c>
      <c r="G7" s="55">
        <v>103096</v>
      </c>
      <c r="H7" s="55">
        <v>413256</v>
      </c>
    </row>
    <row r="8" spans="2:9" ht="14" customHeight="1" x14ac:dyDescent="0.3">
      <c r="B8" s="102" t="s">
        <v>53</v>
      </c>
      <c r="C8" s="58">
        <v>10761</v>
      </c>
      <c r="D8" s="14">
        <v>1996</v>
      </c>
      <c r="E8" s="14">
        <v>3614</v>
      </c>
      <c r="F8" s="14">
        <v>3131</v>
      </c>
      <c r="G8" s="14">
        <v>1655</v>
      </c>
      <c r="H8" s="14">
        <v>365</v>
      </c>
    </row>
    <row r="9" spans="2:9" ht="14" customHeight="1" x14ac:dyDescent="0.3">
      <c r="B9" s="102" t="s">
        <v>47</v>
      </c>
      <c r="C9" s="58">
        <v>2905</v>
      </c>
      <c r="D9" s="14">
        <v>197</v>
      </c>
      <c r="E9" s="14">
        <v>990</v>
      </c>
      <c r="F9" s="14">
        <v>756</v>
      </c>
      <c r="G9" s="14">
        <v>262</v>
      </c>
      <c r="H9" s="14">
        <v>700</v>
      </c>
    </row>
    <row r="10" spans="2:9" ht="14" customHeight="1" x14ac:dyDescent="0.3">
      <c r="B10" s="102" t="s">
        <v>48</v>
      </c>
      <c r="C10" s="58">
        <f>+SUM(C11:C34)</f>
        <v>234672</v>
      </c>
      <c r="D10" s="14">
        <f t="shared" ref="D10:H10" si="0">+SUM(D11:D34)</f>
        <v>6490</v>
      </c>
      <c r="E10" s="14">
        <f t="shared" si="0"/>
        <v>39508</v>
      </c>
      <c r="F10" s="14">
        <f t="shared" si="0"/>
        <v>90513</v>
      </c>
      <c r="G10" s="14">
        <f t="shared" si="0"/>
        <v>33999</v>
      </c>
      <c r="H10" s="14">
        <f t="shared" si="0"/>
        <v>64162</v>
      </c>
    </row>
    <row r="11" spans="2:9" s="98" customFormat="1" ht="14" hidden="1" customHeight="1" outlineLevel="1" x14ac:dyDescent="0.35">
      <c r="B11" s="99" t="s">
        <v>291</v>
      </c>
      <c r="C11" s="109">
        <v>31706</v>
      </c>
      <c r="D11" s="110">
        <v>999</v>
      </c>
      <c r="E11" s="110">
        <v>5617</v>
      </c>
      <c r="F11" s="110">
        <v>13724</v>
      </c>
      <c r="G11" s="110">
        <v>5580</v>
      </c>
      <c r="H11" s="110">
        <v>5786</v>
      </c>
      <c r="I11" s="14"/>
    </row>
    <row r="12" spans="2:9" s="98" customFormat="1" ht="14" hidden="1" customHeight="1" outlineLevel="1" x14ac:dyDescent="0.35">
      <c r="B12" s="99" t="s">
        <v>292</v>
      </c>
      <c r="C12" s="109">
        <v>6027</v>
      </c>
      <c r="D12" s="110">
        <v>126</v>
      </c>
      <c r="E12" s="110">
        <v>1207</v>
      </c>
      <c r="F12" s="110">
        <v>1976</v>
      </c>
      <c r="G12" s="110">
        <v>342</v>
      </c>
      <c r="H12" s="110">
        <v>2376</v>
      </c>
      <c r="I12" s="14"/>
    </row>
    <row r="13" spans="2:9" s="98" customFormat="1" ht="14" hidden="1" customHeight="1" outlineLevel="1" x14ac:dyDescent="0.35">
      <c r="B13" s="99" t="s">
        <v>293</v>
      </c>
      <c r="C13" s="109">
        <v>470</v>
      </c>
      <c r="D13" s="139" t="s">
        <v>100</v>
      </c>
      <c r="E13" s="139" t="s">
        <v>100</v>
      </c>
      <c r="F13" s="139" t="s">
        <v>100</v>
      </c>
      <c r="G13" s="110">
        <v>470</v>
      </c>
      <c r="H13" s="139" t="s">
        <v>100</v>
      </c>
      <c r="I13" s="14"/>
    </row>
    <row r="14" spans="2:9" s="98" customFormat="1" ht="14" hidden="1" customHeight="1" outlineLevel="1" x14ac:dyDescent="0.35">
      <c r="B14" s="99" t="s">
        <v>294</v>
      </c>
      <c r="C14" s="109">
        <v>12200</v>
      </c>
      <c r="D14" s="110">
        <v>218</v>
      </c>
      <c r="E14" s="110">
        <v>1952</v>
      </c>
      <c r="F14" s="110">
        <v>6268</v>
      </c>
      <c r="G14" s="110">
        <v>1078</v>
      </c>
      <c r="H14" s="110">
        <v>2684</v>
      </c>
      <c r="I14" s="14"/>
    </row>
    <row r="15" spans="2:9" s="98" customFormat="1" ht="14" hidden="1" customHeight="1" outlineLevel="1" x14ac:dyDescent="0.35">
      <c r="B15" s="99" t="s">
        <v>295</v>
      </c>
      <c r="C15" s="109">
        <v>13818</v>
      </c>
      <c r="D15" s="110">
        <v>357</v>
      </c>
      <c r="E15" s="110">
        <v>2555</v>
      </c>
      <c r="F15" s="110">
        <v>8415</v>
      </c>
      <c r="G15" s="110">
        <v>1375</v>
      </c>
      <c r="H15" s="110">
        <v>1116</v>
      </c>
      <c r="I15" s="14"/>
    </row>
    <row r="16" spans="2:9" s="98" customFormat="1" ht="14" hidden="1" customHeight="1" outlineLevel="1" x14ac:dyDescent="0.35">
      <c r="B16" s="99" t="s">
        <v>296</v>
      </c>
      <c r="C16" s="109">
        <v>6659</v>
      </c>
      <c r="D16" s="110">
        <v>155</v>
      </c>
      <c r="E16" s="110">
        <v>948</v>
      </c>
      <c r="F16" s="110">
        <v>3515</v>
      </c>
      <c r="G16" s="110">
        <v>246</v>
      </c>
      <c r="H16" s="110">
        <v>1795</v>
      </c>
      <c r="I16" s="14"/>
    </row>
    <row r="17" spans="2:9" s="98" customFormat="1" ht="14" hidden="1" customHeight="1" outlineLevel="1" x14ac:dyDescent="0.35">
      <c r="B17" s="99" t="s">
        <v>297</v>
      </c>
      <c r="C17" s="109">
        <v>8689</v>
      </c>
      <c r="D17" s="110">
        <v>559</v>
      </c>
      <c r="E17" s="110">
        <v>1995</v>
      </c>
      <c r="F17" s="110">
        <v>2831</v>
      </c>
      <c r="G17" s="110">
        <v>1782</v>
      </c>
      <c r="H17" s="110">
        <v>1522</v>
      </c>
      <c r="I17" s="14"/>
    </row>
    <row r="18" spans="2:9" s="98" customFormat="1" ht="14" hidden="1" customHeight="1" outlineLevel="1" x14ac:dyDescent="0.35">
      <c r="B18" s="99" t="s">
        <v>298</v>
      </c>
      <c r="C18" s="109">
        <v>7332</v>
      </c>
      <c r="D18" s="110">
        <v>64</v>
      </c>
      <c r="E18" s="110">
        <v>615</v>
      </c>
      <c r="F18" s="110">
        <v>3306</v>
      </c>
      <c r="G18" s="110">
        <v>1731</v>
      </c>
      <c r="H18" s="110">
        <v>1616</v>
      </c>
      <c r="I18" s="14"/>
    </row>
    <row r="19" spans="2:9" s="98" customFormat="1" ht="14" hidden="1" customHeight="1" outlineLevel="1" x14ac:dyDescent="0.35">
      <c r="B19" s="99" t="s">
        <v>299</v>
      </c>
      <c r="C19" s="109">
        <v>2852</v>
      </c>
      <c r="D19" s="110">
        <v>232</v>
      </c>
      <c r="E19" s="110">
        <v>981</v>
      </c>
      <c r="F19" s="110">
        <v>1109</v>
      </c>
      <c r="G19" s="110">
        <v>104</v>
      </c>
      <c r="H19" s="110">
        <v>426</v>
      </c>
      <c r="I19" s="14"/>
    </row>
    <row r="20" spans="2:9" s="98" customFormat="1" ht="14" hidden="1" customHeight="1" outlineLevel="1" x14ac:dyDescent="0.35">
      <c r="B20" s="99" t="s">
        <v>300</v>
      </c>
      <c r="C20" s="109">
        <v>1161</v>
      </c>
      <c r="D20" s="110">
        <v>1</v>
      </c>
      <c r="E20" s="110">
        <v>73</v>
      </c>
      <c r="F20" s="139" t="s">
        <v>100</v>
      </c>
      <c r="G20" s="139" t="s">
        <v>100</v>
      </c>
      <c r="H20" s="110">
        <v>1087</v>
      </c>
      <c r="I20" s="14"/>
    </row>
    <row r="21" spans="2:9" s="98" customFormat="1" ht="14" hidden="1" customHeight="1" outlineLevel="1" x14ac:dyDescent="0.35">
      <c r="B21" s="99" t="s">
        <v>301</v>
      </c>
      <c r="C21" s="109">
        <v>6891</v>
      </c>
      <c r="D21" s="110">
        <v>190</v>
      </c>
      <c r="E21" s="110">
        <v>1456</v>
      </c>
      <c r="F21" s="110">
        <v>3503</v>
      </c>
      <c r="G21" s="110">
        <v>624</v>
      </c>
      <c r="H21" s="110">
        <v>1118</v>
      </c>
      <c r="I21" s="14"/>
    </row>
    <row r="22" spans="2:9" s="98" customFormat="1" ht="14" hidden="1" customHeight="1" outlineLevel="1" x14ac:dyDescent="0.35">
      <c r="B22" s="99" t="s">
        <v>302</v>
      </c>
      <c r="C22" s="109">
        <v>7147</v>
      </c>
      <c r="D22" s="110">
        <v>47</v>
      </c>
      <c r="E22" s="110">
        <v>335</v>
      </c>
      <c r="F22" s="110">
        <v>1987</v>
      </c>
      <c r="G22" s="110">
        <v>1755</v>
      </c>
      <c r="H22" s="110">
        <v>3023</v>
      </c>
      <c r="I22" s="14"/>
    </row>
    <row r="23" spans="2:9" s="98" customFormat="1" ht="14" hidden="1" customHeight="1" outlineLevel="1" x14ac:dyDescent="0.35">
      <c r="B23" s="99" t="s">
        <v>303</v>
      </c>
      <c r="C23" s="109">
        <v>16219</v>
      </c>
      <c r="D23" s="110">
        <v>142</v>
      </c>
      <c r="E23" s="110">
        <v>2150</v>
      </c>
      <c r="F23" s="110">
        <v>5982</v>
      </c>
      <c r="G23" s="110">
        <v>3523</v>
      </c>
      <c r="H23" s="110">
        <v>4422</v>
      </c>
      <c r="I23" s="14"/>
    </row>
    <row r="24" spans="2:9" s="98" customFormat="1" ht="14" hidden="1" customHeight="1" outlineLevel="1" x14ac:dyDescent="0.35">
      <c r="B24" s="99" t="s">
        <v>304</v>
      </c>
      <c r="C24" s="109">
        <v>12942</v>
      </c>
      <c r="D24" s="110">
        <v>400</v>
      </c>
      <c r="E24" s="110">
        <v>2700</v>
      </c>
      <c r="F24" s="110">
        <v>5154</v>
      </c>
      <c r="G24" s="110">
        <v>1806</v>
      </c>
      <c r="H24" s="110">
        <v>2882</v>
      </c>
      <c r="I24" s="14"/>
    </row>
    <row r="25" spans="2:9" s="98" customFormat="1" ht="14" hidden="1" customHeight="1" outlineLevel="1" x14ac:dyDescent="0.35">
      <c r="B25" s="99" t="s">
        <v>305</v>
      </c>
      <c r="C25" s="109">
        <v>4533</v>
      </c>
      <c r="D25" s="110">
        <v>37</v>
      </c>
      <c r="E25" s="110">
        <v>557</v>
      </c>
      <c r="F25" s="110">
        <v>2144</v>
      </c>
      <c r="G25" s="110">
        <v>1325</v>
      </c>
      <c r="H25" s="110">
        <v>470</v>
      </c>
      <c r="I25" s="14"/>
    </row>
    <row r="26" spans="2:9" s="98" customFormat="1" ht="14" hidden="1" customHeight="1" outlineLevel="1" x14ac:dyDescent="0.35">
      <c r="B26" s="99" t="s">
        <v>306</v>
      </c>
      <c r="C26" s="109">
        <v>26009</v>
      </c>
      <c r="D26" s="110">
        <v>1502</v>
      </c>
      <c r="E26" s="110">
        <v>8397</v>
      </c>
      <c r="F26" s="110">
        <v>11928</v>
      </c>
      <c r="G26" s="110">
        <v>2398</v>
      </c>
      <c r="H26" s="110">
        <v>1784</v>
      </c>
      <c r="I26" s="14"/>
    </row>
    <row r="27" spans="2:9" s="98" customFormat="1" ht="14" hidden="1" customHeight="1" outlineLevel="1" x14ac:dyDescent="0.35">
      <c r="B27" s="99" t="s">
        <v>307</v>
      </c>
      <c r="C27" s="109">
        <v>7480</v>
      </c>
      <c r="D27" s="110">
        <v>32</v>
      </c>
      <c r="E27" s="110">
        <v>495</v>
      </c>
      <c r="F27" s="110">
        <v>958</v>
      </c>
      <c r="G27" s="110">
        <v>517</v>
      </c>
      <c r="H27" s="110">
        <v>5478</v>
      </c>
      <c r="I27" s="14"/>
    </row>
    <row r="28" spans="2:9" s="98" customFormat="1" ht="14" hidden="1" customHeight="1" outlineLevel="1" x14ac:dyDescent="0.35">
      <c r="B28" s="99" t="s">
        <v>308</v>
      </c>
      <c r="C28" s="109">
        <v>10742</v>
      </c>
      <c r="D28" s="110">
        <v>65</v>
      </c>
      <c r="E28" s="110">
        <v>767</v>
      </c>
      <c r="F28" s="110">
        <v>1740</v>
      </c>
      <c r="G28" s="110">
        <v>1799</v>
      </c>
      <c r="H28" s="110">
        <v>6371</v>
      </c>
      <c r="I28" s="14"/>
    </row>
    <row r="29" spans="2:9" s="98" customFormat="1" ht="14" hidden="1" customHeight="1" outlineLevel="1" x14ac:dyDescent="0.35">
      <c r="B29" s="99" t="s">
        <v>309</v>
      </c>
      <c r="C29" s="109">
        <v>9038</v>
      </c>
      <c r="D29" s="110">
        <v>296</v>
      </c>
      <c r="E29" s="110">
        <v>1921</v>
      </c>
      <c r="F29" s="110">
        <v>4617</v>
      </c>
      <c r="G29" s="110">
        <v>1307</v>
      </c>
      <c r="H29" s="110">
        <v>897</v>
      </c>
      <c r="I29" s="14"/>
    </row>
    <row r="30" spans="2:9" s="98" customFormat="1" ht="14" hidden="1" customHeight="1" outlineLevel="1" x14ac:dyDescent="0.35">
      <c r="B30" s="99" t="s">
        <v>310</v>
      </c>
      <c r="C30" s="109">
        <v>22545</v>
      </c>
      <c r="D30" s="110">
        <v>73</v>
      </c>
      <c r="E30" s="110">
        <v>623</v>
      </c>
      <c r="F30" s="110">
        <v>4205</v>
      </c>
      <c r="G30" s="110">
        <v>3896</v>
      </c>
      <c r="H30" s="110">
        <v>13748</v>
      </c>
      <c r="I30" s="14"/>
    </row>
    <row r="31" spans="2:9" s="98" customFormat="1" ht="14" hidden="1" customHeight="1" outlineLevel="1" x14ac:dyDescent="0.35">
      <c r="B31" s="99" t="s">
        <v>311</v>
      </c>
      <c r="C31" s="109">
        <v>3351</v>
      </c>
      <c r="D31" s="110">
        <v>28</v>
      </c>
      <c r="E31" s="110">
        <v>333</v>
      </c>
      <c r="F31" s="110">
        <v>1496</v>
      </c>
      <c r="G31" s="110">
        <v>948</v>
      </c>
      <c r="H31" s="110">
        <v>546</v>
      </c>
      <c r="I31" s="14"/>
    </row>
    <row r="32" spans="2:9" s="98" customFormat="1" ht="14" hidden="1" customHeight="1" outlineLevel="1" x14ac:dyDescent="0.35">
      <c r="B32" s="99" t="s">
        <v>312</v>
      </c>
      <c r="C32" s="109">
        <v>6896</v>
      </c>
      <c r="D32" s="110">
        <v>331</v>
      </c>
      <c r="E32" s="110">
        <v>1528</v>
      </c>
      <c r="F32" s="110">
        <v>2399</v>
      </c>
      <c r="G32" s="110">
        <v>455</v>
      </c>
      <c r="H32" s="110">
        <v>2183</v>
      </c>
      <c r="I32" s="14"/>
    </row>
    <row r="33" spans="2:9" s="98" customFormat="1" ht="14" hidden="1" customHeight="1" outlineLevel="1" x14ac:dyDescent="0.35">
      <c r="B33" s="99" t="s">
        <v>313</v>
      </c>
      <c r="C33" s="109">
        <v>3786</v>
      </c>
      <c r="D33" s="110">
        <v>198</v>
      </c>
      <c r="E33" s="110">
        <v>812</v>
      </c>
      <c r="F33" s="110">
        <v>1283</v>
      </c>
      <c r="G33" s="110">
        <v>475</v>
      </c>
      <c r="H33" s="110">
        <v>1018</v>
      </c>
      <c r="I33" s="14"/>
    </row>
    <row r="34" spans="2:9" s="98" customFormat="1" ht="14" hidden="1" customHeight="1" outlineLevel="1" x14ac:dyDescent="0.35">
      <c r="B34" s="99" t="s">
        <v>314</v>
      </c>
      <c r="C34" s="109">
        <v>6179</v>
      </c>
      <c r="D34" s="110">
        <v>438</v>
      </c>
      <c r="E34" s="110">
        <v>1491</v>
      </c>
      <c r="F34" s="110">
        <v>1973</v>
      </c>
      <c r="G34" s="110">
        <v>463</v>
      </c>
      <c r="H34" s="110">
        <v>1814</v>
      </c>
      <c r="I34" s="14"/>
    </row>
    <row r="35" spans="2:9" ht="14" customHeight="1" collapsed="1" x14ac:dyDescent="0.3">
      <c r="B35" s="100" t="s">
        <v>57</v>
      </c>
      <c r="C35" s="61">
        <v>5429</v>
      </c>
      <c r="D35" s="78">
        <v>126</v>
      </c>
      <c r="E35" s="78">
        <v>448</v>
      </c>
      <c r="F35" s="78">
        <v>947</v>
      </c>
      <c r="G35" s="78">
        <v>407</v>
      </c>
      <c r="H35" s="78">
        <v>3501</v>
      </c>
    </row>
    <row r="36" spans="2:9" ht="14" customHeight="1" x14ac:dyDescent="0.3">
      <c r="B36" s="100" t="s">
        <v>58</v>
      </c>
      <c r="C36" s="61">
        <v>14172</v>
      </c>
      <c r="D36" s="78">
        <v>330</v>
      </c>
      <c r="E36" s="78">
        <v>1578</v>
      </c>
      <c r="F36" s="78">
        <v>4947</v>
      </c>
      <c r="G36" s="78">
        <v>3177</v>
      </c>
      <c r="H36" s="78">
        <v>4140</v>
      </c>
    </row>
    <row r="37" spans="2:9" ht="14" customHeight="1" x14ac:dyDescent="0.3">
      <c r="B37" s="102" t="s">
        <v>49</v>
      </c>
      <c r="C37" s="61">
        <v>55793</v>
      </c>
      <c r="D37" s="78">
        <v>6529</v>
      </c>
      <c r="E37" s="78">
        <v>18425</v>
      </c>
      <c r="F37" s="78">
        <v>17953</v>
      </c>
      <c r="G37" s="78">
        <v>6911</v>
      </c>
      <c r="H37" s="78">
        <v>5975</v>
      </c>
    </row>
    <row r="38" spans="2:9" ht="14" customHeight="1" x14ac:dyDescent="0.3">
      <c r="B38" s="100" t="s">
        <v>50</v>
      </c>
      <c r="C38" s="60">
        <f>+C39+C40+C41</f>
        <v>211361</v>
      </c>
      <c r="D38" s="77">
        <f>+D39+D40+D41</f>
        <v>17077</v>
      </c>
      <c r="E38" s="77">
        <f t="shared" ref="E38:H38" si="1">+E39+E40+E41</f>
        <v>36436</v>
      </c>
      <c r="F38" s="77">
        <f t="shared" si="1"/>
        <v>35311</v>
      </c>
      <c r="G38" s="77">
        <f t="shared" si="1"/>
        <v>12055</v>
      </c>
      <c r="H38" s="77">
        <f t="shared" si="1"/>
        <v>110482</v>
      </c>
    </row>
    <row r="39" spans="2:9" ht="14" hidden="1" customHeight="1" outlineLevel="1" x14ac:dyDescent="0.3">
      <c r="B39" s="99" t="s">
        <v>315</v>
      </c>
      <c r="C39" s="111">
        <v>17130</v>
      </c>
      <c r="D39" s="110">
        <v>2565</v>
      </c>
      <c r="E39" s="110">
        <v>4600</v>
      </c>
      <c r="F39" s="110">
        <v>6022</v>
      </c>
      <c r="G39" s="110">
        <v>2263</v>
      </c>
      <c r="H39" s="110">
        <v>1680</v>
      </c>
    </row>
    <row r="40" spans="2:9" ht="14" hidden="1" customHeight="1" outlineLevel="1" x14ac:dyDescent="0.3">
      <c r="B40" s="99" t="s">
        <v>316</v>
      </c>
      <c r="C40" s="111">
        <v>51301</v>
      </c>
      <c r="D40" s="110">
        <v>5057</v>
      </c>
      <c r="E40" s="110">
        <v>16619</v>
      </c>
      <c r="F40" s="110">
        <v>17199</v>
      </c>
      <c r="G40" s="110">
        <v>5741</v>
      </c>
      <c r="H40" s="110">
        <v>6685</v>
      </c>
    </row>
    <row r="41" spans="2:9" ht="14" hidden="1" customHeight="1" outlineLevel="1" x14ac:dyDescent="0.3">
      <c r="B41" s="99" t="s">
        <v>317</v>
      </c>
      <c r="C41" s="111">
        <v>142930</v>
      </c>
      <c r="D41" s="110">
        <v>9455</v>
      </c>
      <c r="E41" s="110">
        <v>15217</v>
      </c>
      <c r="F41" s="110">
        <v>12090</v>
      </c>
      <c r="G41" s="110">
        <v>4051</v>
      </c>
      <c r="H41" s="110">
        <v>102117</v>
      </c>
    </row>
    <row r="42" spans="2:9" ht="14" customHeight="1" collapsed="1" x14ac:dyDescent="0.3">
      <c r="B42" s="102" t="s">
        <v>51</v>
      </c>
      <c r="C42" s="58">
        <v>66045</v>
      </c>
      <c r="D42" s="14">
        <v>1815</v>
      </c>
      <c r="E42" s="14">
        <v>7439</v>
      </c>
      <c r="F42" s="14">
        <v>12173</v>
      </c>
      <c r="G42" s="14">
        <v>5624</v>
      </c>
      <c r="H42" s="14">
        <v>38994</v>
      </c>
    </row>
    <row r="43" spans="2:9" ht="14" customHeight="1" x14ac:dyDescent="0.3">
      <c r="B43" s="102" t="s">
        <v>52</v>
      </c>
      <c r="C43" s="58">
        <v>56028</v>
      </c>
      <c r="D43" s="14">
        <v>5121</v>
      </c>
      <c r="E43" s="14">
        <v>12329</v>
      </c>
      <c r="F43" s="14">
        <v>13966</v>
      </c>
      <c r="G43" s="14">
        <v>4354</v>
      </c>
      <c r="H43" s="14">
        <v>20258</v>
      </c>
    </row>
    <row r="44" spans="2:9" ht="14" customHeight="1" x14ac:dyDescent="0.3">
      <c r="B44" s="102" t="s">
        <v>61</v>
      </c>
      <c r="C44" s="58">
        <v>45335</v>
      </c>
      <c r="D44" s="14">
        <v>1421</v>
      </c>
      <c r="E44" s="14">
        <v>4945</v>
      </c>
      <c r="F44" s="14">
        <v>11206</v>
      </c>
      <c r="G44" s="14">
        <v>7124</v>
      </c>
      <c r="H44" s="14">
        <v>20639</v>
      </c>
    </row>
    <row r="45" spans="2:9" ht="14" customHeight="1" x14ac:dyDescent="0.3">
      <c r="B45" s="102" t="s">
        <v>60</v>
      </c>
      <c r="C45" s="58">
        <v>57425</v>
      </c>
      <c r="D45" s="14">
        <v>1435</v>
      </c>
      <c r="E45" s="14">
        <v>4045</v>
      </c>
      <c r="F45" s="14">
        <v>8471</v>
      </c>
      <c r="G45" s="14">
        <v>2741</v>
      </c>
      <c r="H45" s="14">
        <v>40733</v>
      </c>
    </row>
    <row r="46" spans="2:9" ht="14" customHeight="1" x14ac:dyDescent="0.3">
      <c r="B46" s="102" t="s">
        <v>59</v>
      </c>
      <c r="C46" s="58">
        <v>4366</v>
      </c>
      <c r="D46" s="14">
        <v>1629</v>
      </c>
      <c r="E46" s="14">
        <v>1250</v>
      </c>
      <c r="F46" s="14">
        <v>990</v>
      </c>
      <c r="G46" s="14">
        <v>497</v>
      </c>
      <c r="H46" s="56" t="s">
        <v>100</v>
      </c>
    </row>
    <row r="47" spans="2:9" ht="14" customHeight="1" x14ac:dyDescent="0.3">
      <c r="B47" s="102" t="s">
        <v>62</v>
      </c>
      <c r="C47" s="58">
        <v>48468</v>
      </c>
      <c r="D47" s="14">
        <v>8404</v>
      </c>
      <c r="E47" s="14">
        <v>11677</v>
      </c>
      <c r="F47" s="14">
        <v>12948</v>
      </c>
      <c r="G47" s="14">
        <v>6644</v>
      </c>
      <c r="H47" s="14">
        <v>8795</v>
      </c>
    </row>
    <row r="48" spans="2:9" ht="14" customHeight="1" x14ac:dyDescent="0.3">
      <c r="B48" s="102" t="s">
        <v>63</v>
      </c>
      <c r="C48" s="58">
        <v>84795</v>
      </c>
      <c r="D48" s="14">
        <v>1580</v>
      </c>
      <c r="E48" s="14">
        <v>5178</v>
      </c>
      <c r="F48" s="14">
        <v>10651</v>
      </c>
      <c r="G48" s="14">
        <v>5727</v>
      </c>
      <c r="H48" s="14">
        <v>61659</v>
      </c>
    </row>
    <row r="49" spans="2:8" ht="14" customHeight="1" x14ac:dyDescent="0.3">
      <c r="B49" s="102" t="s">
        <v>69</v>
      </c>
      <c r="C49" s="58">
        <v>3813</v>
      </c>
      <c r="D49" s="14">
        <v>63</v>
      </c>
      <c r="E49" s="14">
        <v>2005</v>
      </c>
      <c r="F49" s="14">
        <v>1431</v>
      </c>
      <c r="G49" s="14">
        <v>314</v>
      </c>
      <c r="H49" s="56" t="s">
        <v>100</v>
      </c>
    </row>
    <row r="50" spans="2:8" ht="14" customHeight="1" x14ac:dyDescent="0.3">
      <c r="B50" s="102" t="s">
        <v>64</v>
      </c>
      <c r="C50" s="58">
        <v>16054</v>
      </c>
      <c r="D50" s="14">
        <v>921</v>
      </c>
      <c r="E50" s="14">
        <v>4898</v>
      </c>
      <c r="F50" s="14">
        <v>6406</v>
      </c>
      <c r="G50" s="14">
        <v>1661</v>
      </c>
      <c r="H50" s="14">
        <v>2168</v>
      </c>
    </row>
    <row r="51" spans="2:8" ht="14" customHeight="1" x14ac:dyDescent="0.3">
      <c r="B51" s="102" t="s">
        <v>65</v>
      </c>
      <c r="C51" s="58">
        <v>82698</v>
      </c>
      <c r="D51" s="14">
        <v>3110</v>
      </c>
      <c r="E51" s="14">
        <v>16124</v>
      </c>
      <c r="F51" s="14">
        <v>27215</v>
      </c>
      <c r="G51" s="14">
        <v>7305</v>
      </c>
      <c r="H51" s="14">
        <v>28944</v>
      </c>
    </row>
    <row r="52" spans="2:8" ht="14" customHeight="1" x14ac:dyDescent="0.3">
      <c r="B52" s="102" t="s">
        <v>66</v>
      </c>
      <c r="C52" s="58">
        <v>6142</v>
      </c>
      <c r="D52" s="14">
        <v>570</v>
      </c>
      <c r="E52" s="14">
        <v>1468</v>
      </c>
      <c r="F52" s="14">
        <v>2306</v>
      </c>
      <c r="G52" s="14">
        <v>1005</v>
      </c>
      <c r="H52" s="14">
        <v>793</v>
      </c>
    </row>
    <row r="53" spans="2:8" ht="14" customHeight="1" x14ac:dyDescent="0.3">
      <c r="B53" s="102" t="s">
        <v>67</v>
      </c>
      <c r="C53" s="58">
        <v>13511</v>
      </c>
      <c r="D53" s="14">
        <v>2454</v>
      </c>
      <c r="E53" s="14">
        <v>3684</v>
      </c>
      <c r="F53" s="14">
        <v>4791</v>
      </c>
      <c r="G53" s="14">
        <v>1634</v>
      </c>
      <c r="H53" s="14">
        <v>948</v>
      </c>
    </row>
    <row r="54" spans="2:8" ht="14" customHeight="1" x14ac:dyDescent="0.3">
      <c r="B54" s="104" t="s">
        <v>68</v>
      </c>
      <c r="C54" s="153">
        <v>11</v>
      </c>
      <c r="D54" s="154">
        <v>8</v>
      </c>
      <c r="E54" s="154">
        <v>3</v>
      </c>
      <c r="F54" s="46" t="s">
        <v>100</v>
      </c>
      <c r="G54" s="46" t="s">
        <v>100</v>
      </c>
      <c r="H54" s="46" t="s">
        <v>100</v>
      </c>
    </row>
    <row r="56" spans="2:8" ht="34.75" customHeight="1" x14ac:dyDescent="0.3">
      <c r="B56" s="184" t="s">
        <v>114</v>
      </c>
      <c r="C56" s="184"/>
      <c r="D56" s="184"/>
      <c r="E56" s="184"/>
      <c r="F56" s="184"/>
      <c r="G56" s="184"/>
      <c r="H56" s="184"/>
    </row>
    <row r="57" spans="2:8" x14ac:dyDescent="0.3">
      <c r="B57" s="184"/>
      <c r="C57" s="184"/>
      <c r="D57" s="184"/>
      <c r="E57" s="184"/>
      <c r="F57" s="184"/>
      <c r="G57" s="184"/>
      <c r="H57" s="184"/>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98425196850393704" bottom="0"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58"/>
  <sheetViews>
    <sheetView workbookViewId="0"/>
  </sheetViews>
  <sheetFormatPr defaultColWidth="9.1796875" defaultRowHeight="12.5" outlineLevelRow="1" x14ac:dyDescent="0.3"/>
  <cols>
    <col min="1" max="1" width="4.08984375" style="1" customWidth="1"/>
    <col min="2" max="2" width="60.453125" style="1" customWidth="1"/>
    <col min="3" max="7" width="9.1796875" style="3" customWidth="1"/>
    <col min="8" max="8" width="10.81640625" style="1" customWidth="1"/>
    <col min="9" max="205" width="9.1796875" style="1"/>
    <col min="206" max="206" width="51.1796875" style="1" customWidth="1"/>
    <col min="207" max="214" width="9.81640625" style="1" customWidth="1"/>
    <col min="215" max="461" width="9.1796875" style="1"/>
    <col min="462" max="462" width="51.1796875" style="1" customWidth="1"/>
    <col min="463" max="470" width="9.81640625" style="1" customWidth="1"/>
    <col min="471" max="717" width="9.1796875" style="1"/>
    <col min="718" max="718" width="51.1796875" style="1" customWidth="1"/>
    <col min="719" max="726" width="9.81640625" style="1" customWidth="1"/>
    <col min="727" max="973" width="9.1796875" style="1"/>
    <col min="974" max="974" width="51.1796875" style="1" customWidth="1"/>
    <col min="975" max="982" width="9.81640625" style="1" customWidth="1"/>
    <col min="983" max="1229" width="9.1796875" style="1"/>
    <col min="1230" max="1230" width="51.1796875" style="1" customWidth="1"/>
    <col min="1231" max="1238" width="9.81640625" style="1" customWidth="1"/>
    <col min="1239" max="1485" width="9.1796875" style="1"/>
    <col min="1486" max="1486" width="51.1796875" style="1" customWidth="1"/>
    <col min="1487" max="1494" width="9.81640625" style="1" customWidth="1"/>
    <col min="1495" max="1741" width="9.1796875" style="1"/>
    <col min="1742" max="1742" width="51.1796875" style="1" customWidth="1"/>
    <col min="1743" max="1750" width="9.81640625" style="1" customWidth="1"/>
    <col min="1751" max="1997" width="9.1796875" style="1"/>
    <col min="1998" max="1998" width="51.1796875" style="1" customWidth="1"/>
    <col min="1999" max="2006" width="9.81640625" style="1" customWidth="1"/>
    <col min="2007" max="2253" width="9.1796875" style="1"/>
    <col min="2254" max="2254" width="51.1796875" style="1" customWidth="1"/>
    <col min="2255" max="2262" width="9.81640625" style="1" customWidth="1"/>
    <col min="2263" max="2509" width="9.1796875" style="1"/>
    <col min="2510" max="2510" width="51.1796875" style="1" customWidth="1"/>
    <col min="2511" max="2518" width="9.81640625" style="1" customWidth="1"/>
    <col min="2519" max="2765" width="9.1796875" style="1"/>
    <col min="2766" max="2766" width="51.1796875" style="1" customWidth="1"/>
    <col min="2767" max="2774" width="9.81640625" style="1" customWidth="1"/>
    <col min="2775" max="3021" width="9.1796875" style="1"/>
    <col min="3022" max="3022" width="51.1796875" style="1" customWidth="1"/>
    <col min="3023" max="3030" width="9.81640625" style="1" customWidth="1"/>
    <col min="3031" max="3277" width="9.1796875" style="1"/>
    <col min="3278" max="3278" width="51.1796875" style="1" customWidth="1"/>
    <col min="3279" max="3286" width="9.81640625" style="1" customWidth="1"/>
    <col min="3287" max="3533" width="9.1796875" style="1"/>
    <col min="3534" max="3534" width="51.1796875" style="1" customWidth="1"/>
    <col min="3535" max="3542" width="9.81640625" style="1" customWidth="1"/>
    <col min="3543" max="3789" width="9.1796875" style="1"/>
    <col min="3790" max="3790" width="51.1796875" style="1" customWidth="1"/>
    <col min="3791" max="3798" width="9.81640625" style="1" customWidth="1"/>
    <col min="3799" max="4045" width="9.1796875" style="1"/>
    <col min="4046" max="4046" width="51.1796875" style="1" customWidth="1"/>
    <col min="4047" max="4054" width="9.81640625" style="1" customWidth="1"/>
    <col min="4055" max="4301" width="9.1796875" style="1"/>
    <col min="4302" max="4302" width="51.1796875" style="1" customWidth="1"/>
    <col min="4303" max="4310" width="9.81640625" style="1" customWidth="1"/>
    <col min="4311" max="4557" width="9.1796875" style="1"/>
    <col min="4558" max="4558" width="51.1796875" style="1" customWidth="1"/>
    <col min="4559" max="4566" width="9.81640625" style="1" customWidth="1"/>
    <col min="4567" max="4813" width="9.1796875" style="1"/>
    <col min="4814" max="4814" width="51.1796875" style="1" customWidth="1"/>
    <col min="4815" max="4822" width="9.81640625" style="1" customWidth="1"/>
    <col min="4823" max="5069" width="9.1796875" style="1"/>
    <col min="5070" max="5070" width="51.1796875" style="1" customWidth="1"/>
    <col min="5071" max="5078" width="9.81640625" style="1" customWidth="1"/>
    <col min="5079" max="5325" width="9.1796875" style="1"/>
    <col min="5326" max="5326" width="51.1796875" style="1" customWidth="1"/>
    <col min="5327" max="5334" width="9.81640625" style="1" customWidth="1"/>
    <col min="5335" max="5581" width="9.1796875" style="1"/>
    <col min="5582" max="5582" width="51.1796875" style="1" customWidth="1"/>
    <col min="5583" max="5590" width="9.81640625" style="1" customWidth="1"/>
    <col min="5591" max="5837" width="9.1796875" style="1"/>
    <col min="5838" max="5838" width="51.1796875" style="1" customWidth="1"/>
    <col min="5839" max="5846" width="9.81640625" style="1" customWidth="1"/>
    <col min="5847" max="6093" width="9.1796875" style="1"/>
    <col min="6094" max="6094" width="51.1796875" style="1" customWidth="1"/>
    <col min="6095" max="6102" width="9.81640625" style="1" customWidth="1"/>
    <col min="6103" max="6349" width="9.1796875" style="1"/>
    <col min="6350" max="6350" width="51.1796875" style="1" customWidth="1"/>
    <col min="6351" max="6358" width="9.81640625" style="1" customWidth="1"/>
    <col min="6359" max="6605" width="9.1796875" style="1"/>
    <col min="6606" max="6606" width="51.1796875" style="1" customWidth="1"/>
    <col min="6607" max="6614" width="9.81640625" style="1" customWidth="1"/>
    <col min="6615" max="6861" width="9.1796875" style="1"/>
    <col min="6862" max="6862" width="51.1796875" style="1" customWidth="1"/>
    <col min="6863" max="6870" width="9.81640625" style="1" customWidth="1"/>
    <col min="6871" max="7117" width="9.1796875" style="1"/>
    <col min="7118" max="7118" width="51.1796875" style="1" customWidth="1"/>
    <col min="7119" max="7126" width="9.81640625" style="1" customWidth="1"/>
    <col min="7127" max="7373" width="9.1796875" style="1"/>
    <col min="7374" max="7374" width="51.1796875" style="1" customWidth="1"/>
    <col min="7375" max="7382" width="9.81640625" style="1" customWidth="1"/>
    <col min="7383" max="7629" width="9.1796875" style="1"/>
    <col min="7630" max="7630" width="51.1796875" style="1" customWidth="1"/>
    <col min="7631" max="7638" width="9.81640625" style="1" customWidth="1"/>
    <col min="7639" max="7885" width="9.1796875" style="1"/>
    <col min="7886" max="7886" width="51.1796875" style="1" customWidth="1"/>
    <col min="7887" max="7894" width="9.81640625" style="1" customWidth="1"/>
    <col min="7895" max="8141" width="9.1796875" style="1"/>
    <col min="8142" max="8142" width="51.1796875" style="1" customWidth="1"/>
    <col min="8143" max="8150" width="9.81640625" style="1" customWidth="1"/>
    <col min="8151" max="8397" width="9.1796875" style="1"/>
    <col min="8398" max="8398" width="51.1796875" style="1" customWidth="1"/>
    <col min="8399" max="8406" width="9.81640625" style="1" customWidth="1"/>
    <col min="8407" max="8653" width="9.1796875" style="1"/>
    <col min="8654" max="8654" width="51.1796875" style="1" customWidth="1"/>
    <col min="8655" max="8662" width="9.81640625" style="1" customWidth="1"/>
    <col min="8663" max="8909" width="9.1796875" style="1"/>
    <col min="8910" max="8910" width="51.1796875" style="1" customWidth="1"/>
    <col min="8911" max="8918" width="9.81640625" style="1" customWidth="1"/>
    <col min="8919" max="9165" width="9.1796875" style="1"/>
    <col min="9166" max="9166" width="51.1796875" style="1" customWidth="1"/>
    <col min="9167" max="9174" width="9.81640625" style="1" customWidth="1"/>
    <col min="9175" max="9421" width="9.1796875" style="1"/>
    <col min="9422" max="9422" width="51.1796875" style="1" customWidth="1"/>
    <col min="9423" max="9430" width="9.81640625" style="1" customWidth="1"/>
    <col min="9431" max="9677" width="9.1796875" style="1"/>
    <col min="9678" max="9678" width="51.1796875" style="1" customWidth="1"/>
    <col min="9679" max="9686" width="9.81640625" style="1" customWidth="1"/>
    <col min="9687" max="9933" width="9.1796875" style="1"/>
    <col min="9934" max="9934" width="51.1796875" style="1" customWidth="1"/>
    <col min="9935" max="9942" width="9.81640625" style="1" customWidth="1"/>
    <col min="9943" max="10189" width="9.1796875" style="1"/>
    <col min="10190" max="10190" width="51.1796875" style="1" customWidth="1"/>
    <col min="10191" max="10198" width="9.81640625" style="1" customWidth="1"/>
    <col min="10199" max="10445" width="9.1796875" style="1"/>
    <col min="10446" max="10446" width="51.1796875" style="1" customWidth="1"/>
    <col min="10447" max="10454" width="9.81640625" style="1" customWidth="1"/>
    <col min="10455" max="10701" width="9.1796875" style="1"/>
    <col min="10702" max="10702" width="51.1796875" style="1" customWidth="1"/>
    <col min="10703" max="10710" width="9.81640625" style="1" customWidth="1"/>
    <col min="10711" max="10957" width="9.1796875" style="1"/>
    <col min="10958" max="10958" width="51.1796875" style="1" customWidth="1"/>
    <col min="10959" max="10966" width="9.81640625" style="1" customWidth="1"/>
    <col min="10967" max="11213" width="9.1796875" style="1"/>
    <col min="11214" max="11214" width="51.1796875" style="1" customWidth="1"/>
    <col min="11215" max="11222" width="9.81640625" style="1" customWidth="1"/>
    <col min="11223" max="11469" width="9.1796875" style="1"/>
    <col min="11470" max="11470" width="51.1796875" style="1" customWidth="1"/>
    <col min="11471" max="11478" width="9.81640625" style="1" customWidth="1"/>
    <col min="11479" max="11725" width="9.1796875" style="1"/>
    <col min="11726" max="11726" width="51.1796875" style="1" customWidth="1"/>
    <col min="11727" max="11734" width="9.81640625" style="1" customWidth="1"/>
    <col min="11735" max="11981" width="9.1796875" style="1"/>
    <col min="11982" max="11982" width="51.1796875" style="1" customWidth="1"/>
    <col min="11983" max="11990" width="9.81640625" style="1" customWidth="1"/>
    <col min="11991" max="12237" width="9.1796875" style="1"/>
    <col min="12238" max="12238" width="51.1796875" style="1" customWidth="1"/>
    <col min="12239" max="12246" width="9.81640625" style="1" customWidth="1"/>
    <col min="12247" max="12493" width="9.1796875" style="1"/>
    <col min="12494" max="12494" width="51.1796875" style="1" customWidth="1"/>
    <col min="12495" max="12502" width="9.81640625" style="1" customWidth="1"/>
    <col min="12503" max="12749" width="9.1796875" style="1"/>
    <col min="12750" max="12750" width="51.1796875" style="1" customWidth="1"/>
    <col min="12751" max="12758" width="9.81640625" style="1" customWidth="1"/>
    <col min="12759" max="13005" width="9.1796875" style="1"/>
    <col min="13006" max="13006" width="51.1796875" style="1" customWidth="1"/>
    <col min="13007" max="13014" width="9.81640625" style="1" customWidth="1"/>
    <col min="13015" max="13261" width="9.1796875" style="1"/>
    <col min="13262" max="13262" width="51.1796875" style="1" customWidth="1"/>
    <col min="13263" max="13270" width="9.81640625" style="1" customWidth="1"/>
    <col min="13271" max="13517" width="9.1796875" style="1"/>
    <col min="13518" max="13518" width="51.1796875" style="1" customWidth="1"/>
    <col min="13519" max="13526" width="9.81640625" style="1" customWidth="1"/>
    <col min="13527" max="13773" width="9.1796875" style="1"/>
    <col min="13774" max="13774" width="51.1796875" style="1" customWidth="1"/>
    <col min="13775" max="13782" width="9.81640625" style="1" customWidth="1"/>
    <col min="13783" max="14029" width="9.1796875" style="1"/>
    <col min="14030" max="14030" width="51.1796875" style="1" customWidth="1"/>
    <col min="14031" max="14038" width="9.81640625" style="1" customWidth="1"/>
    <col min="14039" max="14285" width="9.1796875" style="1"/>
    <col min="14286" max="14286" width="51.1796875" style="1" customWidth="1"/>
    <col min="14287" max="14294" width="9.81640625" style="1" customWidth="1"/>
    <col min="14295" max="14541" width="9.1796875" style="1"/>
    <col min="14542" max="14542" width="51.1796875" style="1" customWidth="1"/>
    <col min="14543" max="14550" width="9.81640625" style="1" customWidth="1"/>
    <col min="14551" max="14797" width="9.1796875" style="1"/>
    <col min="14798" max="14798" width="51.1796875" style="1" customWidth="1"/>
    <col min="14799" max="14806" width="9.81640625" style="1" customWidth="1"/>
    <col min="14807" max="15053" width="9.1796875" style="1"/>
    <col min="15054" max="15054" width="51.1796875" style="1" customWidth="1"/>
    <col min="15055" max="15062" width="9.81640625" style="1" customWidth="1"/>
    <col min="15063" max="15309" width="9.1796875" style="1"/>
    <col min="15310" max="15310" width="51.1796875" style="1" customWidth="1"/>
    <col min="15311" max="15318" width="9.81640625" style="1" customWidth="1"/>
    <col min="15319" max="15565" width="9.1796875" style="1"/>
    <col min="15566" max="15566" width="51.1796875" style="1" customWidth="1"/>
    <col min="15567" max="15574" width="9.81640625" style="1" customWidth="1"/>
    <col min="15575" max="15821" width="9.1796875" style="1"/>
    <col min="15822" max="15822" width="51.1796875" style="1" customWidth="1"/>
    <col min="15823" max="15830" width="9.81640625" style="1" customWidth="1"/>
    <col min="15831" max="16077" width="9.1796875" style="1"/>
    <col min="16078" max="16078" width="51.1796875" style="1" customWidth="1"/>
    <col min="16079" max="16086" width="9.81640625" style="1" customWidth="1"/>
    <col min="16087" max="16384" width="9.1796875" style="1"/>
  </cols>
  <sheetData>
    <row r="1" spans="2:10" ht="14" x14ac:dyDescent="0.3">
      <c r="H1" s="36" t="s">
        <v>167</v>
      </c>
    </row>
    <row r="2" spans="2:10" ht="45.75" customHeight="1" x14ac:dyDescent="0.3">
      <c r="B2" s="176" t="s">
        <v>172</v>
      </c>
      <c r="C2" s="176"/>
      <c r="D2" s="176"/>
      <c r="E2" s="176"/>
      <c r="F2" s="176"/>
      <c r="G2" s="176"/>
      <c r="H2" s="176"/>
    </row>
    <row r="3" spans="2:10" x14ac:dyDescent="0.3">
      <c r="B3" s="177">
        <v>2020</v>
      </c>
      <c r="C3" s="177"/>
      <c r="D3" s="177"/>
      <c r="E3" s="177"/>
      <c r="F3" s="177"/>
      <c r="G3" s="177"/>
      <c r="H3" s="177"/>
    </row>
    <row r="4" spans="2:10" ht="14.25" customHeight="1" x14ac:dyDescent="0.3">
      <c r="B4" s="10" t="s">
        <v>115</v>
      </c>
      <c r="C4" s="11"/>
      <c r="D4" s="11"/>
      <c r="E4" s="11"/>
      <c r="F4" s="11"/>
      <c r="G4" s="11"/>
      <c r="H4" s="10"/>
    </row>
    <row r="5" spans="2:10" ht="14.5" customHeight="1" x14ac:dyDescent="0.3">
      <c r="B5" s="37" t="s">
        <v>76</v>
      </c>
      <c r="C5" s="179" t="s">
        <v>0</v>
      </c>
      <c r="D5" s="178" t="s">
        <v>54</v>
      </c>
      <c r="E5" s="178" t="s">
        <v>44</v>
      </c>
      <c r="F5" s="178" t="s">
        <v>45</v>
      </c>
      <c r="G5" s="178" t="s">
        <v>55</v>
      </c>
      <c r="H5" s="178" t="s">
        <v>56</v>
      </c>
    </row>
    <row r="6" spans="2:10" ht="15.65" customHeight="1" x14ac:dyDescent="0.3">
      <c r="B6" s="43" t="s">
        <v>46</v>
      </c>
      <c r="C6" s="179"/>
      <c r="D6" s="178"/>
      <c r="E6" s="178"/>
      <c r="F6" s="178"/>
      <c r="G6" s="178"/>
      <c r="H6" s="178"/>
    </row>
    <row r="7" spans="2:10" x14ac:dyDescent="0.3">
      <c r="B7" s="40" t="s">
        <v>0</v>
      </c>
      <c r="C7" s="62">
        <f>+'Q10'!C7/'Q2'!C7*100</f>
        <v>35.201016213156237</v>
      </c>
      <c r="D7" s="62">
        <f>+'Q10'!D7/'Q2'!D7*100</f>
        <v>10.8367745757766</v>
      </c>
      <c r="E7" s="62">
        <f>+'Q10'!E7/'Q2'!E7*100</f>
        <v>23.973940303466907</v>
      </c>
      <c r="F7" s="62">
        <f>+'Q10'!F7/'Q2'!F7*100</f>
        <v>40.305770841505954</v>
      </c>
      <c r="G7" s="62">
        <f>+'Q10'!G7/'Q2'!G7*100</f>
        <v>50.292449010454007</v>
      </c>
      <c r="H7" s="62">
        <f>+'Q10'!H7/'Q2'!H7*100</f>
        <v>56.452267278650901</v>
      </c>
      <c r="J7" s="54"/>
    </row>
    <row r="8" spans="2:10" ht="14" customHeight="1" x14ac:dyDescent="0.3">
      <c r="B8" s="10" t="s">
        <v>53</v>
      </c>
      <c r="C8" s="63">
        <f>+'Q10'!C8/'Q2'!C8*100</f>
        <v>15.499063805271495</v>
      </c>
      <c r="D8" s="20">
        <f>+'Q10'!D8/'Q2'!D8*100</f>
        <v>7.2282175707974208</v>
      </c>
      <c r="E8" s="20">
        <f>+'Q10'!E8/'Q2'!E8*100</f>
        <v>16.080088987764181</v>
      </c>
      <c r="F8" s="20">
        <f>+'Q10'!F8/'Q2'!F8*100</f>
        <v>21.829463849961652</v>
      </c>
      <c r="G8" s="20">
        <f>+'Q10'!G8/'Q2'!G8*100</f>
        <v>42.798034652185159</v>
      </c>
      <c r="H8" s="20">
        <f>+'Q10'!H8/'Q2'!H8*100</f>
        <v>32.272325375773654</v>
      </c>
    </row>
    <row r="9" spans="2:10" ht="14" customHeight="1" x14ac:dyDescent="0.3">
      <c r="B9" s="10" t="s">
        <v>47</v>
      </c>
      <c r="C9" s="63">
        <f>+'Q10'!C9/'Q2'!C9*100</f>
        <v>35.561268209083117</v>
      </c>
      <c r="D9" s="20">
        <f>+'Q10'!D9/'Q2'!D9*100</f>
        <v>17.480035492457851</v>
      </c>
      <c r="E9" s="20">
        <f>+'Q10'!E9/'Q2'!E9*100</f>
        <v>31.966419115272842</v>
      </c>
      <c r="F9" s="20">
        <f>+'Q10'!F9/'Q2'!F9*100</f>
        <v>40.471092077087796</v>
      </c>
      <c r="G9" s="20">
        <f>+'Q10'!G9/'Q2'!G9*100</f>
        <v>31.079478054567023</v>
      </c>
      <c r="H9" s="20">
        <f>+'Q10'!H9/'Q2'!H9*100</f>
        <v>56.726094003241492</v>
      </c>
    </row>
    <row r="10" spans="2:10" ht="14" customHeight="1" x14ac:dyDescent="0.3">
      <c r="B10" s="10" t="s">
        <v>48</v>
      </c>
      <c r="C10" s="63">
        <f>+'Q10'!C10/'Q2'!C10*100</f>
        <v>38.119681166435733</v>
      </c>
      <c r="D10" s="20">
        <f>+'Q10'!D10/'Q2'!D10*100</f>
        <v>10.110609129147843</v>
      </c>
      <c r="E10" s="20">
        <f>+'Q10'!E10/'Q2'!E10*100</f>
        <v>22.996373711445219</v>
      </c>
      <c r="F10" s="20">
        <f>+'Q10'!F10/'Q2'!F10*100</f>
        <v>42.656983429788674</v>
      </c>
      <c r="G10" s="20">
        <f>+'Q10'!G10/'Q2'!G10*100</f>
        <v>54.850367024280068</v>
      </c>
      <c r="H10" s="20">
        <f>+'Q10'!H10/'Q2'!H10*100</f>
        <v>60.843013607699973</v>
      </c>
    </row>
    <row r="11" spans="2:10" s="98" customFormat="1" ht="14" hidden="1" customHeight="1" outlineLevel="1" x14ac:dyDescent="0.35">
      <c r="B11" s="99" t="s">
        <v>291</v>
      </c>
      <c r="C11" s="115">
        <f>+'Q10'!C11/'Q2'!C11*100</f>
        <v>41.647729511749795</v>
      </c>
      <c r="D11" s="116">
        <f>+'Q10'!D11/'Q2'!D11*100</f>
        <v>9.1634562465602638</v>
      </c>
      <c r="E11" s="116">
        <f>+'Q10'!E11/'Q2'!E11*100</f>
        <v>24.74122362683346</v>
      </c>
      <c r="F11" s="116">
        <f>+'Q10'!F11/'Q2'!F11*100</f>
        <v>53.554983220167017</v>
      </c>
      <c r="G11" s="116">
        <f>+'Q10'!G11/'Q2'!G11*100</f>
        <v>60.837331007413866</v>
      </c>
      <c r="H11" s="116">
        <f>+'Q10'!H11/'Q2'!H11*100</f>
        <v>74.889981879368364</v>
      </c>
      <c r="I11" s="14"/>
    </row>
    <row r="12" spans="2:10" s="98" customFormat="1" ht="14" hidden="1" customHeight="1" outlineLevel="1" x14ac:dyDescent="0.35">
      <c r="B12" s="99" t="s">
        <v>292</v>
      </c>
      <c r="C12" s="115">
        <f>+'Q10'!C12/'Q2'!C12*100</f>
        <v>46.619740099009896</v>
      </c>
      <c r="D12" s="116">
        <f>+'Q10'!D12/'Q2'!D12*100</f>
        <v>9.8901098901098905</v>
      </c>
      <c r="E12" s="116">
        <f>+'Q10'!E12/'Q2'!E12*100</f>
        <v>32.50740640991112</v>
      </c>
      <c r="F12" s="116">
        <f>+'Q10'!F12/'Q2'!F12*100</f>
        <v>52.933297615858557</v>
      </c>
      <c r="G12" s="116">
        <f>+'Q10'!G12/'Q2'!G12*100</f>
        <v>98.559077809798268</v>
      </c>
      <c r="H12" s="116">
        <f>+'Q10'!H12/'Q2'!H12*100</f>
        <v>61.53846153846154</v>
      </c>
      <c r="I12" s="14"/>
    </row>
    <row r="13" spans="2:10" s="98" customFormat="1" ht="14" hidden="1" customHeight="1" outlineLevel="1" x14ac:dyDescent="0.35">
      <c r="B13" s="99" t="s">
        <v>293</v>
      </c>
      <c r="C13" s="115">
        <f>+'Q10'!C13/'Q2'!C13*100</f>
        <v>96.509240246406563</v>
      </c>
      <c r="D13" s="142" t="s">
        <v>100</v>
      </c>
      <c r="E13" s="142" t="s">
        <v>100</v>
      </c>
      <c r="F13" s="142" t="s">
        <v>100</v>
      </c>
      <c r="G13" s="116">
        <f>+'Q10'!G13/'Q2'!G13*100</f>
        <v>96.509240246406563</v>
      </c>
      <c r="H13" s="142" t="s">
        <v>100</v>
      </c>
      <c r="I13" s="14"/>
    </row>
    <row r="14" spans="2:10" s="98" customFormat="1" ht="14" hidden="1" customHeight="1" outlineLevel="1" x14ac:dyDescent="0.35">
      <c r="B14" s="99" t="s">
        <v>294</v>
      </c>
      <c r="C14" s="115">
        <f>+'Q10'!C14/'Q2'!C14*100</f>
        <v>31.450594209997163</v>
      </c>
      <c r="D14" s="116">
        <f>+'Q10'!D14/'Q2'!D14*100</f>
        <v>8.0591497227356736</v>
      </c>
      <c r="E14" s="116">
        <f>+'Q10'!E14/'Q2'!E14*100</f>
        <v>20.123711340206185</v>
      </c>
      <c r="F14" s="116">
        <f>+'Q10'!F14/'Q2'!F14*100</f>
        <v>38.331702544031309</v>
      </c>
      <c r="G14" s="116">
        <f>+'Q10'!G14/'Q2'!G14*100</f>
        <v>26.08274860875877</v>
      </c>
      <c r="H14" s="116">
        <f>+'Q10'!H14/'Q2'!H14*100</f>
        <v>45.483816302321642</v>
      </c>
      <c r="I14" s="14"/>
    </row>
    <row r="15" spans="2:10" s="98" customFormat="1" ht="14" hidden="1" customHeight="1" outlineLevel="1" x14ac:dyDescent="0.35">
      <c r="B15" s="99" t="s">
        <v>295</v>
      </c>
      <c r="C15" s="115">
        <f>+'Q10'!C15/'Q2'!C15*100</f>
        <v>20.243187811309699</v>
      </c>
      <c r="D15" s="116">
        <f>+'Q10'!D15/'Q2'!D15*100</f>
        <v>5.7156580211335255</v>
      </c>
      <c r="E15" s="116">
        <f>+'Q10'!E15/'Q2'!E15*100</f>
        <v>10.091235830799004</v>
      </c>
      <c r="F15" s="116">
        <f>+'Q10'!F15/'Q2'!F15*100</f>
        <v>27.008376929742916</v>
      </c>
      <c r="G15" s="116">
        <f>+'Q10'!G15/'Q2'!G15*100</f>
        <v>51.594746716697934</v>
      </c>
      <c r="H15" s="116">
        <f>+'Q10'!H15/'Q2'!H15*100</f>
        <v>38.844413505046987</v>
      </c>
      <c r="I15" s="14"/>
    </row>
    <row r="16" spans="2:10" s="98" customFormat="1" ht="14" hidden="1" customHeight="1" outlineLevel="1" x14ac:dyDescent="0.35">
      <c r="B16" s="99" t="s">
        <v>296</v>
      </c>
      <c r="C16" s="115">
        <f>+'Q10'!C16/'Q2'!C16*100</f>
        <v>16.331886297304589</v>
      </c>
      <c r="D16" s="116">
        <f>+'Q10'!D16/'Q2'!D16*100</f>
        <v>5.719557195571956</v>
      </c>
      <c r="E16" s="116">
        <f>+'Q10'!E16/'Q2'!E16*100</f>
        <v>7.306358381502891</v>
      </c>
      <c r="F16" s="116">
        <f>+'Q10'!F16/'Q2'!F16*100</f>
        <v>19.07837603126357</v>
      </c>
      <c r="G16" s="116">
        <f>+'Q10'!G16/'Q2'!G16*100</f>
        <v>10.667823070251519</v>
      </c>
      <c r="H16" s="116">
        <f>+'Q10'!H16/'Q2'!H16*100</f>
        <v>41.188618632400178</v>
      </c>
      <c r="I16" s="14"/>
    </row>
    <row r="17" spans="2:9" s="98" customFormat="1" ht="14" hidden="1" customHeight="1" outlineLevel="1" x14ac:dyDescent="0.35">
      <c r="B17" s="99" t="s">
        <v>297</v>
      </c>
      <c r="C17" s="115">
        <f>+'Q10'!C17/'Q2'!C17*100</f>
        <v>37.730687394155197</v>
      </c>
      <c r="D17" s="116">
        <f>+'Q10'!D17/'Q2'!D17*100</f>
        <v>12.34813342169207</v>
      </c>
      <c r="E17" s="116">
        <f>+'Q10'!E17/'Q2'!E17*100</f>
        <v>24.445533635583875</v>
      </c>
      <c r="F17" s="116">
        <f>+'Q10'!F17/'Q2'!F17*100</f>
        <v>50.625894134477825</v>
      </c>
      <c r="G17" s="116">
        <f>+'Q10'!G17/'Q2'!G17*100</f>
        <v>73.122691834222408</v>
      </c>
      <c r="H17" s="116">
        <f>+'Q10'!H17/'Q2'!H17*100</f>
        <v>65.830449826989621</v>
      </c>
      <c r="I17" s="14"/>
    </row>
    <row r="18" spans="2:9" s="98" customFormat="1" ht="14" hidden="1" customHeight="1" outlineLevel="1" x14ac:dyDescent="0.35">
      <c r="B18" s="99" t="s">
        <v>298</v>
      </c>
      <c r="C18" s="115">
        <f>+'Q10'!C18/'Q2'!C18*100</f>
        <v>57.555538111311719</v>
      </c>
      <c r="D18" s="116">
        <f>+'Q10'!D18/'Q2'!D18*100</f>
        <v>10.648918469217969</v>
      </c>
      <c r="E18" s="116">
        <f>+'Q10'!E18/'Q2'!E18*100</f>
        <v>28.87323943661972</v>
      </c>
      <c r="F18" s="116">
        <f>+'Q10'!F18/'Q2'!F18*100</f>
        <v>60.973810402065652</v>
      </c>
      <c r="G18" s="116">
        <f>+'Q10'!G18/'Q2'!G18*100</f>
        <v>73.068805403123676</v>
      </c>
      <c r="H18" s="116">
        <f>+'Q10'!H18/'Q2'!H18*100</f>
        <v>72.891294542174109</v>
      </c>
      <c r="I18" s="14"/>
    </row>
    <row r="19" spans="2:9" s="98" customFormat="1" ht="14" hidden="1" customHeight="1" outlineLevel="1" x14ac:dyDescent="0.35">
      <c r="B19" s="99" t="s">
        <v>299</v>
      </c>
      <c r="C19" s="115">
        <f>+'Q10'!C19/'Q2'!C19*100</f>
        <v>26.572253796701762</v>
      </c>
      <c r="D19" s="116">
        <f>+'Q10'!D19/'Q2'!D19*100</f>
        <v>10.311111111111112</v>
      </c>
      <c r="E19" s="116">
        <f>+'Q10'!E19/'Q2'!E19*100</f>
        <v>20.164439876670095</v>
      </c>
      <c r="F19" s="116">
        <f>+'Q10'!F19/'Q2'!F19*100</f>
        <v>42.506707550785741</v>
      </c>
      <c r="G19" s="116">
        <f>+'Q10'!G19/'Q2'!G19*100</f>
        <v>33.986928104575163</v>
      </c>
      <c r="H19" s="116">
        <f>+'Q10'!H19/'Q2'!H19*100</f>
        <v>60.597439544807962</v>
      </c>
      <c r="I19" s="14"/>
    </row>
    <row r="20" spans="2:9" s="98" customFormat="1" ht="14" hidden="1" customHeight="1" outlineLevel="1" x14ac:dyDescent="0.35">
      <c r="B20" s="99" t="s">
        <v>300</v>
      </c>
      <c r="C20" s="115">
        <f>+'Q10'!C20/'Q2'!C20*100</f>
        <v>72.607879924953096</v>
      </c>
      <c r="D20" s="116">
        <f>+'Q10'!D20/'Q2'!D20*100</f>
        <v>9.0909090909090917</v>
      </c>
      <c r="E20" s="116">
        <f>+'Q10'!E20/'Q2'!E20*100</f>
        <v>60.833333333333329</v>
      </c>
      <c r="F20" s="142" t="s">
        <v>100</v>
      </c>
      <c r="G20" s="142" t="s">
        <v>100</v>
      </c>
      <c r="H20" s="116">
        <f>+'Q10'!H20/'Q2'!H20*100</f>
        <v>74.04632152588556</v>
      </c>
      <c r="I20" s="14"/>
    </row>
    <row r="21" spans="2:9" s="98" customFormat="1" ht="14" hidden="1" customHeight="1" outlineLevel="1" x14ac:dyDescent="0.35">
      <c r="B21" s="99" t="s">
        <v>301</v>
      </c>
      <c r="C21" s="115">
        <f>+'Q10'!C21/'Q2'!C21*100</f>
        <v>58.691763904267106</v>
      </c>
      <c r="D21" s="116">
        <f>+'Q10'!D21/'Q2'!D21*100</f>
        <v>21.864211737629461</v>
      </c>
      <c r="E21" s="116">
        <f>+'Q10'!E21/'Q2'!E21*100</f>
        <v>48.63059452237809</v>
      </c>
      <c r="F21" s="116">
        <f>+'Q10'!F21/'Q2'!F21*100</f>
        <v>64.9666172106825</v>
      </c>
      <c r="G21" s="116">
        <f>+'Q10'!G21/'Q2'!G21*100</f>
        <v>73.584905660377359</v>
      </c>
      <c r="H21" s="116">
        <f>+'Q10'!H21/'Q2'!H21*100</f>
        <v>68.253968253968253</v>
      </c>
      <c r="I21" s="14"/>
    </row>
    <row r="22" spans="2:9" s="98" customFormat="1" ht="14" hidden="1" customHeight="1" outlineLevel="1" x14ac:dyDescent="0.35">
      <c r="B22" s="99" t="s">
        <v>302</v>
      </c>
      <c r="C22" s="115">
        <f>+'Q10'!C22/'Q2'!C22*100</f>
        <v>76.643431635388737</v>
      </c>
      <c r="D22" s="116">
        <f>+'Q10'!D22/'Q2'!D22*100</f>
        <v>38.211382113821138</v>
      </c>
      <c r="E22" s="116">
        <f>+'Q10'!E22/'Q2'!E22*100</f>
        <v>57.26495726495726</v>
      </c>
      <c r="F22" s="116">
        <f>+'Q10'!F22/'Q2'!F22*100</f>
        <v>70.636331318876643</v>
      </c>
      <c r="G22" s="116">
        <f>+'Q10'!G22/'Q2'!G22*100</f>
        <v>74.269995768091405</v>
      </c>
      <c r="H22" s="116">
        <f>+'Q10'!H22/'Q2'!H22*100</f>
        <v>87.852368497529781</v>
      </c>
      <c r="I22" s="14"/>
    </row>
    <row r="23" spans="2:9" s="98" customFormat="1" ht="14" hidden="1" customHeight="1" outlineLevel="1" x14ac:dyDescent="0.35">
      <c r="B23" s="99" t="s">
        <v>303</v>
      </c>
      <c r="C23" s="115">
        <f>+'Q10'!C23/'Q2'!C23*100</f>
        <v>55.114176974310183</v>
      </c>
      <c r="D23" s="116">
        <f>+'Q10'!D23/'Q2'!D23*100</f>
        <v>14.37246963562753</v>
      </c>
      <c r="E23" s="116">
        <f>+'Q10'!E23/'Q2'!E23*100</f>
        <v>33.93843725335438</v>
      </c>
      <c r="F23" s="116">
        <f>+'Q10'!F23/'Q2'!F23*100</f>
        <v>51.617913538700492</v>
      </c>
      <c r="G23" s="116">
        <f>+'Q10'!G23/'Q2'!G23*100</f>
        <v>73.764656616415408</v>
      </c>
      <c r="H23" s="116">
        <f>+'Q10'!H23/'Q2'!H23*100</f>
        <v>77.038327526132406</v>
      </c>
      <c r="I23" s="14"/>
    </row>
    <row r="24" spans="2:9" s="98" customFormat="1" ht="14" hidden="1" customHeight="1" outlineLevel="1" x14ac:dyDescent="0.35">
      <c r="B24" s="99" t="s">
        <v>304</v>
      </c>
      <c r="C24" s="115">
        <f>+'Q10'!C24/'Q2'!C24*100</f>
        <v>34.816528569891311</v>
      </c>
      <c r="D24" s="116">
        <f>+'Q10'!D24/'Q2'!D24*100</f>
        <v>9.8449421609648056</v>
      </c>
      <c r="E24" s="116">
        <f>+'Q10'!E24/'Q2'!E24*100</f>
        <v>27.858027238959966</v>
      </c>
      <c r="F24" s="116">
        <f>+'Q10'!F24/'Q2'!F24*100</f>
        <v>41.554462630008871</v>
      </c>
      <c r="G24" s="116">
        <f>+'Q10'!G24/'Q2'!G24*100</f>
        <v>35.328638497652584</v>
      </c>
      <c r="H24" s="116">
        <f>+'Q10'!H24/'Q2'!H24*100</f>
        <v>48.830904778041337</v>
      </c>
      <c r="I24" s="14"/>
    </row>
    <row r="25" spans="2:9" s="98" customFormat="1" ht="14" hidden="1" customHeight="1" outlineLevel="1" x14ac:dyDescent="0.35">
      <c r="B25" s="99" t="s">
        <v>305</v>
      </c>
      <c r="C25" s="115">
        <f>+'Q10'!C25/'Q2'!C25*100</f>
        <v>52.617527568195008</v>
      </c>
      <c r="D25" s="116">
        <f>+'Q10'!D25/'Q2'!D25*100</f>
        <v>10.571428571428571</v>
      </c>
      <c r="E25" s="116">
        <f>+'Q10'!E25/'Q2'!E25*100</f>
        <v>39.728958630527814</v>
      </c>
      <c r="F25" s="116">
        <f>+'Q10'!F25/'Q2'!F25*100</f>
        <v>53.937106918238996</v>
      </c>
      <c r="G25" s="116">
        <f>+'Q10'!G25/'Q2'!G25*100</f>
        <v>56.096528365791698</v>
      </c>
      <c r="H25" s="116">
        <f>+'Q10'!H25/'Q2'!H25*100</f>
        <v>89.353612167300383</v>
      </c>
      <c r="I25" s="14"/>
    </row>
    <row r="26" spans="2:9" s="98" customFormat="1" ht="14" hidden="1" customHeight="1" outlineLevel="1" x14ac:dyDescent="0.35">
      <c r="B26" s="99" t="s">
        <v>306</v>
      </c>
      <c r="C26" s="115">
        <f>+'Q10'!C26/'Q2'!C26*100</f>
        <v>34.258429926238144</v>
      </c>
      <c r="D26" s="116">
        <f>+'Q10'!D26/'Q2'!D26*100</f>
        <v>11.65244375484872</v>
      </c>
      <c r="E26" s="116">
        <f>+'Q10'!E26/'Q2'!E26*100</f>
        <v>29.770261646458202</v>
      </c>
      <c r="F26" s="116">
        <f>+'Q10'!F26/'Q2'!F26*100</f>
        <v>43.951508898632966</v>
      </c>
      <c r="G26" s="116">
        <f>+'Q10'!G26/'Q2'!G26*100</f>
        <v>63.674986723313864</v>
      </c>
      <c r="H26" s="116">
        <f>+'Q10'!H26/'Q2'!H26*100</f>
        <v>45.521816789997452</v>
      </c>
      <c r="I26" s="14"/>
    </row>
    <row r="27" spans="2:9" s="98" customFormat="1" ht="14" hidden="1" customHeight="1" outlineLevel="1" x14ac:dyDescent="0.35">
      <c r="B27" s="99" t="s">
        <v>307</v>
      </c>
      <c r="C27" s="115">
        <f>+'Q10'!C27/'Q2'!C27*100</f>
        <v>60.424913159382818</v>
      </c>
      <c r="D27" s="116">
        <f>+'Q10'!D27/'Q2'!D27*100</f>
        <v>12.598425196850393</v>
      </c>
      <c r="E27" s="116">
        <f>+'Q10'!E27/'Q2'!E27*100</f>
        <v>47.098001902949569</v>
      </c>
      <c r="F27" s="116">
        <f>+'Q10'!F27/'Q2'!F27*100</f>
        <v>35.481481481481481</v>
      </c>
      <c r="G27" s="116">
        <f>+'Q10'!G27/'Q2'!G27*100</f>
        <v>48.137802607076353</v>
      </c>
      <c r="H27" s="116">
        <f>+'Q10'!H27/'Q2'!H27*100</f>
        <v>75.041095890410958</v>
      </c>
      <c r="I27" s="14"/>
    </row>
    <row r="28" spans="2:9" s="98" customFormat="1" ht="14" hidden="1" customHeight="1" outlineLevel="1" x14ac:dyDescent="0.35">
      <c r="B28" s="99" t="s">
        <v>308</v>
      </c>
      <c r="C28" s="115">
        <f>+'Q10'!C28/'Q2'!C28*100</f>
        <v>57.092745150146165</v>
      </c>
      <c r="D28" s="116">
        <f>+'Q10'!D28/'Q2'!D28*100</f>
        <v>12.404580152671755</v>
      </c>
      <c r="E28" s="116">
        <f>+'Q10'!E28/'Q2'!E28*100</f>
        <v>31.825726141078835</v>
      </c>
      <c r="F28" s="116">
        <f>+'Q10'!F28/'Q2'!F28*100</f>
        <v>49.389724666477434</v>
      </c>
      <c r="G28" s="116">
        <f>+'Q10'!G28/'Q2'!G28*100</f>
        <v>63.122807017543856</v>
      </c>
      <c r="H28" s="116">
        <f>+'Q10'!H28/'Q2'!H28*100</f>
        <v>67.00673117374842</v>
      </c>
      <c r="I28" s="14"/>
    </row>
    <row r="29" spans="2:9" s="98" customFormat="1" ht="14" hidden="1" customHeight="1" outlineLevel="1" x14ac:dyDescent="0.35">
      <c r="B29" s="99" t="s">
        <v>309</v>
      </c>
      <c r="C29" s="115">
        <f>+'Q10'!C29/'Q2'!C29*100</f>
        <v>39.778178777342546</v>
      </c>
      <c r="D29" s="116">
        <f>+'Q10'!D29/'Q2'!D29*100</f>
        <v>16.219178082191782</v>
      </c>
      <c r="E29" s="116">
        <f>+'Q10'!E29/'Q2'!E29*100</f>
        <v>28.283274440518259</v>
      </c>
      <c r="F29" s="116">
        <f>+'Q10'!F29/'Q2'!F29*100</f>
        <v>48.452093608983105</v>
      </c>
      <c r="G29" s="116">
        <f>+'Q10'!G29/'Q2'!G29*100</f>
        <v>58.715184186882297</v>
      </c>
      <c r="H29" s="116">
        <f>+'Q10'!H29/'Q2'!H29*100</f>
        <v>38.186462324393361</v>
      </c>
      <c r="I29" s="14"/>
    </row>
    <row r="30" spans="2:9" s="98" customFormat="1" ht="14" hidden="1" customHeight="1" outlineLevel="1" x14ac:dyDescent="0.35">
      <c r="B30" s="99" t="s">
        <v>310</v>
      </c>
      <c r="C30" s="115">
        <f>+'Q10'!C30/'Q2'!C30*100</f>
        <v>57.293519695044473</v>
      </c>
      <c r="D30" s="116">
        <f>+'Q10'!D30/'Q2'!D30*100</f>
        <v>14.341846758349705</v>
      </c>
      <c r="E30" s="116">
        <f>+'Q10'!E30/'Q2'!E30*100</f>
        <v>31.259407927747112</v>
      </c>
      <c r="F30" s="116">
        <f>+'Q10'!F30/'Q2'!F30*100</f>
        <v>64.129937471404602</v>
      </c>
      <c r="G30" s="116">
        <f>+'Q10'!G30/'Q2'!G30*100</f>
        <v>54.459043891529213</v>
      </c>
      <c r="H30" s="116">
        <f>+'Q10'!H30/'Q2'!H30*100</f>
        <v>59.419976660759822</v>
      </c>
      <c r="I30" s="14"/>
    </row>
    <row r="31" spans="2:9" s="98" customFormat="1" ht="14" hidden="1" customHeight="1" outlineLevel="1" x14ac:dyDescent="0.35">
      <c r="B31" s="99" t="s">
        <v>311</v>
      </c>
      <c r="C31" s="115">
        <f>+'Q10'!C31/'Q2'!C31*100</f>
        <v>61.486238532110093</v>
      </c>
      <c r="D31" s="116">
        <f>+'Q10'!D31/'Q2'!D31*100</f>
        <v>13.145539906103288</v>
      </c>
      <c r="E31" s="116">
        <f>+'Q10'!E31/'Q2'!E31*100</f>
        <v>34.224049331963002</v>
      </c>
      <c r="F31" s="116">
        <f>+'Q10'!F31/'Q2'!F31*100</f>
        <v>61.767134599504537</v>
      </c>
      <c r="G31" s="116">
        <f>+'Q10'!G31/'Q2'!G31*100</f>
        <v>73.774319066147868</v>
      </c>
      <c r="H31" s="116">
        <f>+'Q10'!H31/'Q2'!H31*100</f>
        <v>98.025134649910228</v>
      </c>
      <c r="I31" s="14"/>
    </row>
    <row r="32" spans="2:9" s="98" customFormat="1" ht="14" hidden="1" customHeight="1" outlineLevel="1" x14ac:dyDescent="0.35">
      <c r="B32" s="99" t="s">
        <v>312</v>
      </c>
      <c r="C32" s="115">
        <f>+'Q10'!C32/'Q2'!C32*100</f>
        <v>24.244981190451078</v>
      </c>
      <c r="D32" s="116">
        <f>+'Q10'!D32/'Q2'!D32*100</f>
        <v>6.4572766289504493</v>
      </c>
      <c r="E32" s="116">
        <f>+'Q10'!E32/'Q2'!E32*100</f>
        <v>13.877032058850242</v>
      </c>
      <c r="F32" s="116">
        <f>+'Q10'!F32/'Q2'!F32*100</f>
        <v>31.965356429047304</v>
      </c>
      <c r="G32" s="116">
        <f>+'Q10'!G32/'Q2'!G32*100</f>
        <v>38.461538461538467</v>
      </c>
      <c r="H32" s="116">
        <f>+'Q10'!H32/'Q2'!H32*100</f>
        <v>60.337202874516308</v>
      </c>
      <c r="I32" s="14"/>
    </row>
    <row r="33" spans="2:9" s="98" customFormat="1" ht="14" hidden="1" customHeight="1" outlineLevel="1" x14ac:dyDescent="0.35">
      <c r="B33" s="99" t="s">
        <v>313</v>
      </c>
      <c r="C33" s="115">
        <f>+'Q10'!C33/'Q2'!C33*100</f>
        <v>31.206726013847675</v>
      </c>
      <c r="D33" s="116">
        <f>+'Q10'!D33/'Q2'!D33*100</f>
        <v>9.344030202925909</v>
      </c>
      <c r="E33" s="116">
        <f>+'Q10'!E33/'Q2'!E33*100</f>
        <v>23.861298853952395</v>
      </c>
      <c r="F33" s="116">
        <f>+'Q10'!F33/'Q2'!F33*100</f>
        <v>34.779072919490375</v>
      </c>
      <c r="G33" s="116">
        <f>+'Q10'!G33/'Q2'!G33*100</f>
        <v>27.065527065527068</v>
      </c>
      <c r="H33" s="116">
        <f>+'Q10'!H33/'Q2'!H33*100</f>
        <v>87.307032590051463</v>
      </c>
      <c r="I33" s="14"/>
    </row>
    <row r="34" spans="2:9" s="98" customFormat="1" ht="14" hidden="1" customHeight="1" outlineLevel="1" x14ac:dyDescent="0.35">
      <c r="B34" s="99" t="s">
        <v>314</v>
      </c>
      <c r="C34" s="115">
        <f>+'Q10'!C34/'Q2'!C34*100</f>
        <v>33.113612004287248</v>
      </c>
      <c r="D34" s="116">
        <f>+'Q10'!D34/'Q2'!D34*100</f>
        <v>14.07907425265188</v>
      </c>
      <c r="E34" s="116">
        <f>+'Q10'!E34/'Q2'!E34*100</f>
        <v>28.302961275626426</v>
      </c>
      <c r="F34" s="116">
        <f>+'Q10'!F34/'Q2'!F34*100</f>
        <v>48.872925439682938</v>
      </c>
      <c r="G34" s="116">
        <f>+'Q10'!G34/'Q2'!G34*100</f>
        <v>45.887016848364723</v>
      </c>
      <c r="H34" s="116">
        <f>+'Q10'!H34/'Q2'!H34*100</f>
        <v>34.651384909264564</v>
      </c>
      <c r="I34" s="14"/>
    </row>
    <row r="35" spans="2:9" ht="14" customHeight="1" collapsed="1" x14ac:dyDescent="0.3">
      <c r="B35" s="100" t="s">
        <v>57</v>
      </c>
      <c r="C35" s="63">
        <f>+'Q10'!C35/'Q2'!C35*100</f>
        <v>81.357710175333438</v>
      </c>
      <c r="D35" s="20">
        <f>+'Q10'!D35/'Q2'!D35*100</f>
        <v>32.898172323759788</v>
      </c>
      <c r="E35" s="20">
        <f>+'Q10'!E35/'Q2'!E35*100</f>
        <v>50</v>
      </c>
      <c r="F35" s="20">
        <f>+'Q10'!F35/'Q2'!F35*100</f>
        <v>79.579831932773104</v>
      </c>
      <c r="G35" s="20">
        <f>+'Q10'!G35/'Q2'!G35*100</f>
        <v>87.904967602591782</v>
      </c>
      <c r="H35" s="20">
        <f>+'Q10'!H35/'Q2'!H35*100</f>
        <v>93.58460304731355</v>
      </c>
    </row>
    <row r="36" spans="2:9" ht="14" customHeight="1" x14ac:dyDescent="0.3">
      <c r="B36" s="100" t="s">
        <v>58</v>
      </c>
      <c r="C36" s="63">
        <f>+'Q10'!C36/'Q2'!C36*100</f>
        <v>55.060414157504177</v>
      </c>
      <c r="D36" s="20">
        <f>+'Q10'!D36/'Q2'!D36*100</f>
        <v>28.522039757994815</v>
      </c>
      <c r="E36" s="20">
        <f>+'Q10'!E36/'Q2'!E36*100</f>
        <v>42.36241610738255</v>
      </c>
      <c r="F36" s="20">
        <f>+'Q10'!F36/'Q2'!F36*100</f>
        <v>59.552184904297576</v>
      </c>
      <c r="G36" s="20">
        <f>+'Q10'!G36/'Q2'!G36*100</f>
        <v>49.324639031206338</v>
      </c>
      <c r="H36" s="20">
        <f>+'Q10'!H36/'Q2'!H36*100</f>
        <v>67.768865608119171</v>
      </c>
    </row>
    <row r="37" spans="2:9" ht="14" customHeight="1" x14ac:dyDescent="0.3">
      <c r="B37" s="102" t="s">
        <v>49</v>
      </c>
      <c r="C37" s="63">
        <f>+'Q10'!C37/'Q2'!C37*100</f>
        <v>23.941691662697341</v>
      </c>
      <c r="D37" s="20">
        <f>+'Q10'!D37/'Q2'!D37*100</f>
        <v>9.0067595530417996</v>
      </c>
      <c r="E37" s="20">
        <f>+'Q10'!E37/'Q2'!E37*100</f>
        <v>20.309520397702848</v>
      </c>
      <c r="F37" s="20">
        <f>+'Q10'!F37/'Q2'!F37*100</f>
        <v>37.024892243601641</v>
      </c>
      <c r="G37" s="20">
        <f>+'Q10'!G37/'Q2'!G37*100</f>
        <v>59.721742136190805</v>
      </c>
      <c r="H37" s="20">
        <f>+'Q10'!H37/'Q2'!H37*100</f>
        <v>61.1879160266257</v>
      </c>
    </row>
    <row r="38" spans="2:9" ht="14" customHeight="1" x14ac:dyDescent="0.3">
      <c r="B38" s="100" t="s">
        <v>50</v>
      </c>
      <c r="C38" s="63">
        <f>+'Q10'!C38/'Q2'!C38*100</f>
        <v>40.04740638565152</v>
      </c>
      <c r="D38" s="20">
        <f>+'Q10'!D38/'Q2'!D38*100</f>
        <v>11.652280713725222</v>
      </c>
      <c r="E38" s="20">
        <f>+'Q10'!E38/'Q2'!E38*100</f>
        <v>26.227856119665134</v>
      </c>
      <c r="F38" s="20">
        <f>+'Q10'!F38/'Q2'!F38*100</f>
        <v>42.027398564610387</v>
      </c>
      <c r="G38" s="20">
        <f>+'Q10'!G38/'Q2'!G38*100</f>
        <v>54.549979637087652</v>
      </c>
      <c r="H38" s="20">
        <f>+'Q10'!H38/'Q2'!H38*100</f>
        <v>81.127600361278567</v>
      </c>
    </row>
    <row r="39" spans="2:9" ht="14" hidden="1" customHeight="1" outlineLevel="1" x14ac:dyDescent="0.3">
      <c r="B39" s="99" t="s">
        <v>315</v>
      </c>
      <c r="C39" s="115">
        <f>+'Q10'!C39/'Q2'!C39*100</f>
        <v>25.281147613565924</v>
      </c>
      <c r="D39" s="116">
        <f>+'Q10'!D39/'Q2'!D39*100</f>
        <v>9.6092608549057807</v>
      </c>
      <c r="E39" s="116">
        <f>+'Q10'!E39/'Q2'!E39*100</f>
        <v>24.05857740585774</v>
      </c>
      <c r="F39" s="116">
        <f>+'Q10'!F39/'Q2'!F39*100</f>
        <v>40.42967438737832</v>
      </c>
      <c r="G39" s="116">
        <f>+'Q10'!G39/'Q2'!G39*100</f>
        <v>56.702580806815341</v>
      </c>
      <c r="H39" s="116">
        <f>+'Q10'!H39/'Q2'!H39*100</f>
        <v>54.919908466819223</v>
      </c>
    </row>
    <row r="40" spans="2:9" ht="14" hidden="1" customHeight="1" outlineLevel="1" x14ac:dyDescent="0.3">
      <c r="B40" s="99" t="s">
        <v>316</v>
      </c>
      <c r="C40" s="115">
        <f>+'Q10'!C40/'Q2'!C40*100</f>
        <v>32.085183563700042</v>
      </c>
      <c r="D40" s="116">
        <f>+'Q10'!D40/'Q2'!D40*100</f>
        <v>11.949715257921973</v>
      </c>
      <c r="E40" s="116">
        <f>+'Q10'!E40/'Q2'!E40*100</f>
        <v>26.991603189813386</v>
      </c>
      <c r="F40" s="116">
        <f>+'Q10'!F40/'Q2'!F40*100</f>
        <v>45.959595959595958</v>
      </c>
      <c r="G40" s="116">
        <f>+'Q10'!G40/'Q2'!G40*100</f>
        <v>64.37542049786947</v>
      </c>
      <c r="H40" s="116">
        <f>+'Q10'!H40/'Q2'!H40*100</f>
        <v>69.20289855072464</v>
      </c>
    </row>
    <row r="41" spans="2:9" ht="14" hidden="1" customHeight="1" outlineLevel="1" x14ac:dyDescent="0.3">
      <c r="B41" s="99" t="s">
        <v>317</v>
      </c>
      <c r="C41" s="115">
        <f>+'Q10'!C41/'Q2'!C41*100</f>
        <v>47.622855505465985</v>
      </c>
      <c r="D41" s="116">
        <f>+'Q10'!D41/'Q2'!D41*100</f>
        <v>12.193234721380396</v>
      </c>
      <c r="E41" s="116">
        <f>+'Q10'!E41/'Q2'!E41*100</f>
        <v>26.132577709084664</v>
      </c>
      <c r="F41" s="116">
        <f>+'Q10'!F41/'Q2'!F41*100</f>
        <v>38.136395180114818</v>
      </c>
      <c r="G41" s="116">
        <f>+'Q10'!G41/'Q2'!G41*100</f>
        <v>44.080522306855279</v>
      </c>
      <c r="H41" s="116">
        <f>+'Q10'!H41/'Q2'!H41*100</f>
        <v>82.709939739519214</v>
      </c>
    </row>
    <row r="42" spans="2:9" ht="14" customHeight="1" collapsed="1" x14ac:dyDescent="0.3">
      <c r="B42" s="10" t="s">
        <v>51</v>
      </c>
      <c r="C42" s="63">
        <f>+'Q10'!C42/'Q2'!C42*100</f>
        <v>44.95609556871554</v>
      </c>
      <c r="D42" s="20">
        <f>+'Q10'!D42/'Q2'!D42*100</f>
        <v>10.338345864661653</v>
      </c>
      <c r="E42" s="20">
        <f>+'Q10'!E42/'Q2'!E42*100</f>
        <v>26.187207378463057</v>
      </c>
      <c r="F42" s="20">
        <f>+'Q10'!F42/'Q2'!F42*100</f>
        <v>39.670848948997886</v>
      </c>
      <c r="G42" s="20">
        <f>+'Q10'!G42/'Q2'!G42*100</f>
        <v>47.157471071608256</v>
      </c>
      <c r="H42" s="20">
        <f>+'Q10'!H42/'Q2'!H42*100</f>
        <v>66.843801426220523</v>
      </c>
    </row>
    <row r="43" spans="2:9" ht="14" customHeight="1" x14ac:dyDescent="0.3">
      <c r="B43" s="10" t="s">
        <v>52</v>
      </c>
      <c r="C43" s="63">
        <f>+'Q10'!C43/'Q2'!C43*100</f>
        <v>26.467003637394303</v>
      </c>
      <c r="D43" s="20">
        <f>+'Q10'!D43/'Q2'!D43*100</f>
        <v>6.7778439547349603</v>
      </c>
      <c r="E43" s="20">
        <f>+'Q10'!E43/'Q2'!E43*100</f>
        <v>18.122354186265287</v>
      </c>
      <c r="F43" s="20">
        <f>+'Q10'!F43/'Q2'!F43*100</f>
        <v>43.758616367965907</v>
      </c>
      <c r="G43" s="20">
        <f>+'Q10'!G43/'Q2'!G43*100</f>
        <v>53.181873702210822</v>
      </c>
      <c r="H43" s="20">
        <f>+'Q10'!H43/'Q2'!H43*100</f>
        <v>72.350000000000009</v>
      </c>
    </row>
    <row r="44" spans="2:9" ht="14" customHeight="1" x14ac:dyDescent="0.3">
      <c r="B44" s="10" t="s">
        <v>61</v>
      </c>
      <c r="C44" s="63">
        <f>+'Q10'!C44/'Q2'!C44*100</f>
        <v>44.219345902870579</v>
      </c>
      <c r="D44" s="20">
        <f>+'Q10'!D44/'Q2'!D44*100</f>
        <v>14.125248508946322</v>
      </c>
      <c r="E44" s="20">
        <f>+'Q10'!E44/'Q2'!E44*100</f>
        <v>28.462069759410614</v>
      </c>
      <c r="F44" s="20">
        <f>+'Q10'!F44/'Q2'!F44*100</f>
        <v>43.032141622825542</v>
      </c>
      <c r="G44" s="20">
        <f>+'Q10'!G44/'Q2'!G44*100</f>
        <v>51.248111646644126</v>
      </c>
      <c r="H44" s="20">
        <f>+'Q10'!H44/'Q2'!H44*100</f>
        <v>58.72193928358039</v>
      </c>
    </row>
    <row r="45" spans="2:9" ht="14" customHeight="1" x14ac:dyDescent="0.3">
      <c r="B45" s="10" t="s">
        <v>60</v>
      </c>
      <c r="C45" s="63">
        <f>+'Q10'!C45/'Q2'!C45*100</f>
        <v>75.494642739762043</v>
      </c>
      <c r="D45" s="20">
        <f>+'Q10'!D45/'Q2'!D45*100</f>
        <v>22.509803921568626</v>
      </c>
      <c r="E45" s="20">
        <f>+'Q10'!E45/'Q2'!E45*100</f>
        <v>58.109467030599049</v>
      </c>
      <c r="F45" s="20">
        <f>+'Q10'!F45/'Q2'!F45*100</f>
        <v>73.303911388023536</v>
      </c>
      <c r="G45" s="20">
        <f>+'Q10'!G45/'Q2'!G45*100</f>
        <v>79.98249197548877</v>
      </c>
      <c r="H45" s="20">
        <f>+'Q10'!H45/'Q2'!H45*100</f>
        <v>85.311858585012359</v>
      </c>
    </row>
    <row r="46" spans="2:9" ht="14" customHeight="1" x14ac:dyDescent="0.3">
      <c r="B46" s="10" t="s">
        <v>59</v>
      </c>
      <c r="C46" s="63">
        <f>+'Q10'!C46/'Q2'!C46*100</f>
        <v>17.086725109580463</v>
      </c>
      <c r="D46" s="20">
        <f>+'Q10'!D46/'Q2'!D46*100</f>
        <v>10.049972237645752</v>
      </c>
      <c r="E46" s="20">
        <f>+'Q10'!E46/'Q2'!E46*100</f>
        <v>18.336511662021419</v>
      </c>
      <c r="F46" s="20">
        <f>+'Q10'!F46/'Q2'!F46*100</f>
        <v>53.980370774263911</v>
      </c>
      <c r="G46" s="20">
        <f>+'Q10'!G46/'Q2'!G46*100</f>
        <v>71.820809248554923</v>
      </c>
      <c r="H46" s="56" t="s">
        <v>100</v>
      </c>
    </row>
    <row r="47" spans="2:9" ht="14" customHeight="1" x14ac:dyDescent="0.3">
      <c r="B47" s="10" t="s">
        <v>62</v>
      </c>
      <c r="C47" s="63">
        <f>+'Q10'!C47/'Q2'!C47*100</f>
        <v>36.125666157343574</v>
      </c>
      <c r="D47" s="20">
        <f>+'Q10'!D47/'Q2'!D47*100</f>
        <v>17.712768199637484</v>
      </c>
      <c r="E47" s="20">
        <f>+'Q10'!E47/'Q2'!E47*100</f>
        <v>33.146928579539001</v>
      </c>
      <c r="F47" s="20">
        <f>+'Q10'!F47/'Q2'!F47*100</f>
        <v>48.498014832571727</v>
      </c>
      <c r="G47" s="20">
        <f>+'Q10'!G47/'Q2'!G47*100</f>
        <v>63.45749761222541</v>
      </c>
      <c r="H47" s="20">
        <f>+'Q10'!H47/'Q2'!H47*100</f>
        <v>61.404733645186063</v>
      </c>
    </row>
    <row r="48" spans="2:9" ht="14" customHeight="1" x14ac:dyDescent="0.3">
      <c r="B48" s="10" t="s">
        <v>63</v>
      </c>
      <c r="C48" s="63">
        <f>+'Q10'!C48/'Q2'!C48*100</f>
        <v>30.617329419283557</v>
      </c>
      <c r="D48" s="20">
        <f>+'Q10'!D48/'Q2'!D48*100</f>
        <v>10.793086959491768</v>
      </c>
      <c r="E48" s="20">
        <f>+'Q10'!E48/'Q2'!E48*100</f>
        <v>22.088558996672639</v>
      </c>
      <c r="F48" s="20">
        <f>+'Q10'!F48/'Q2'!F48*100</f>
        <v>32.204517279956455</v>
      </c>
      <c r="G48" s="20">
        <f>+'Q10'!G48/'Q2'!G48*100</f>
        <v>33.849518293043324</v>
      </c>
      <c r="H48" s="20">
        <f>+'Q10'!H48/'Q2'!H48*100</f>
        <v>32.644881881426109</v>
      </c>
    </row>
    <row r="49" spans="2:8" ht="14" customHeight="1" x14ac:dyDescent="0.3">
      <c r="B49" s="10" t="s">
        <v>69</v>
      </c>
      <c r="C49" s="63">
        <f>+'Q10'!C49/'Q2'!C49*100</f>
        <v>30.683189828599016</v>
      </c>
      <c r="D49" s="20">
        <f>+'Q10'!D49/'Q2'!D49*100</f>
        <v>13.179916317991633</v>
      </c>
      <c r="E49" s="20">
        <f>+'Q10'!E49/'Q2'!E49*100</f>
        <v>23.725002958229798</v>
      </c>
      <c r="F49" s="20">
        <f>+'Q10'!F49/'Q2'!F49*100</f>
        <v>45.83600256245996</v>
      </c>
      <c r="G49" s="20">
        <f>+'Q10'!G49/'Q2'!G49*100</f>
        <v>83.510638297872347</v>
      </c>
      <c r="H49" s="56" t="s">
        <v>100</v>
      </c>
    </row>
    <row r="50" spans="2:8" ht="14" customHeight="1" x14ac:dyDescent="0.3">
      <c r="B50" s="10" t="s">
        <v>64</v>
      </c>
      <c r="C50" s="63">
        <f>+'Q10'!C50/'Q2'!C50*100</f>
        <v>28.127409068610277</v>
      </c>
      <c r="D50" s="20">
        <f>+'Q10'!D50/'Q2'!D50*100</f>
        <v>13.744217281002836</v>
      </c>
      <c r="E50" s="20">
        <f>+'Q10'!E50/'Q2'!E50*100</f>
        <v>27.309729579035409</v>
      </c>
      <c r="F50" s="20">
        <f>+'Q10'!F50/'Q2'!F50*100</f>
        <v>35.845783671870628</v>
      </c>
      <c r="G50" s="20">
        <f>+'Q10'!G50/'Q2'!G50*100</f>
        <v>31.638095238095236</v>
      </c>
      <c r="H50" s="20">
        <f>+'Q10'!H50/'Q2'!H50*100</f>
        <v>23.264298744500483</v>
      </c>
    </row>
    <row r="51" spans="2:8" ht="14" customHeight="1" x14ac:dyDescent="0.3">
      <c r="B51" s="10" t="s">
        <v>65</v>
      </c>
      <c r="C51" s="63">
        <f>+'Q10'!C51/'Q2'!C51*100</f>
        <v>29.524139334459111</v>
      </c>
      <c r="D51" s="20">
        <f>+'Q10'!D51/'Q2'!D51*100</f>
        <v>11.742939133061471</v>
      </c>
      <c r="E51" s="20">
        <f>+'Q10'!E51/'Q2'!E51*100</f>
        <v>24.757020682031047</v>
      </c>
      <c r="F51" s="20">
        <f>+'Q10'!F51/'Q2'!F51*100</f>
        <v>31.37392787973808</v>
      </c>
      <c r="G51" s="20">
        <f>+'Q10'!G51/'Q2'!G51*100</f>
        <v>35.649797472060904</v>
      </c>
      <c r="H51" s="20">
        <f>+'Q10'!H51/'Q2'!H51*100</f>
        <v>35.621192541997416</v>
      </c>
    </row>
    <row r="52" spans="2:8" ht="14" customHeight="1" x14ac:dyDescent="0.3">
      <c r="B52" s="10" t="s">
        <v>66</v>
      </c>
      <c r="C52" s="63">
        <f>+'Q10'!C52/'Q2'!C52*100</f>
        <v>23.700559521512638</v>
      </c>
      <c r="D52" s="20">
        <f>+'Q10'!D52/'Q2'!D52*100</f>
        <v>8.3774250440917104</v>
      </c>
      <c r="E52" s="20">
        <f>+'Q10'!E52/'Q2'!E52*100</f>
        <v>19.604700854700855</v>
      </c>
      <c r="F52" s="20">
        <f>+'Q10'!F52/'Q2'!F52*100</f>
        <v>30.890823844608171</v>
      </c>
      <c r="G52" s="20">
        <f>+'Q10'!G52/'Q2'!G52*100</f>
        <v>33.399800598205381</v>
      </c>
      <c r="H52" s="20">
        <f>+'Q10'!H52/'Q2'!H52*100</f>
        <v>69.016536118363788</v>
      </c>
    </row>
    <row r="53" spans="2:8" ht="14" customHeight="1" x14ac:dyDescent="0.3">
      <c r="B53" s="10" t="s">
        <v>67</v>
      </c>
      <c r="C53" s="63">
        <f>+'Q10'!C53/'Q2'!C53*100</f>
        <v>22.115825312643224</v>
      </c>
      <c r="D53" s="20">
        <f>+'Q10'!D53/'Q2'!D53*100</f>
        <v>10.412865447447702</v>
      </c>
      <c r="E53" s="20">
        <f>+'Q10'!E53/'Q2'!E53*100</f>
        <v>21.230982019363761</v>
      </c>
      <c r="F53" s="20">
        <f>+'Q10'!F53/'Q2'!F53*100</f>
        <v>37.359638178415473</v>
      </c>
      <c r="G53" s="20">
        <f>+'Q10'!G53/'Q2'!G53*100</f>
        <v>53.138211382113823</v>
      </c>
      <c r="H53" s="20">
        <f>+'Q10'!H53/'Q2'!H53*100</f>
        <v>22.180627047262519</v>
      </c>
    </row>
    <row r="54" spans="2:8" ht="14" customHeight="1" x14ac:dyDescent="0.3">
      <c r="B54" s="86" t="s">
        <v>68</v>
      </c>
      <c r="C54" s="117">
        <f>+'Q10'!C54/'Q2'!C54*100</f>
        <v>9.4017094017094021</v>
      </c>
      <c r="D54" s="155">
        <f>+'Q10'!D54/'Q2'!D54*100</f>
        <v>14.545454545454545</v>
      </c>
      <c r="E54" s="155">
        <f>+'Q10'!E54/'Q2'!E54*100</f>
        <v>4.838709677419355</v>
      </c>
      <c r="F54" s="141" t="s">
        <v>100</v>
      </c>
      <c r="G54" s="141" t="s">
        <v>100</v>
      </c>
      <c r="H54" s="141" t="s">
        <v>100</v>
      </c>
    </row>
    <row r="55" spans="2:8" ht="3.75" customHeight="1" x14ac:dyDescent="0.3"/>
    <row r="56" spans="2:8" x14ac:dyDescent="0.3">
      <c r="B56" s="32" t="s">
        <v>242</v>
      </c>
    </row>
    <row r="57" spans="2:8" x14ac:dyDescent="0.3">
      <c r="B57" s="185" t="s">
        <v>173</v>
      </c>
      <c r="C57" s="185"/>
      <c r="D57" s="185"/>
      <c r="E57" s="185"/>
      <c r="F57" s="185"/>
      <c r="G57" s="185"/>
      <c r="H57" s="185"/>
    </row>
    <row r="58" spans="2:8" ht="25.5" customHeight="1" x14ac:dyDescent="0.3">
      <c r="B58" s="185"/>
      <c r="C58" s="185"/>
      <c r="D58" s="185"/>
      <c r="E58" s="185"/>
      <c r="F58" s="185"/>
      <c r="G58" s="185"/>
      <c r="H58" s="185"/>
    </row>
  </sheetData>
  <mergeCells count="9">
    <mergeCell ref="B2:H2"/>
    <mergeCell ref="B3:H3"/>
    <mergeCell ref="B57:H58"/>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54"/>
  <sheetViews>
    <sheetView workbookViewId="0"/>
  </sheetViews>
  <sheetFormatPr defaultColWidth="9.1796875" defaultRowHeight="12.5" outlineLevelRow="1" x14ac:dyDescent="0.3"/>
  <cols>
    <col min="1" max="1" width="2.54296875" style="1" customWidth="1"/>
    <col min="2" max="2" width="67.1796875" style="1" customWidth="1"/>
    <col min="3" max="7" width="9.1796875" style="3" customWidth="1"/>
    <col min="8" max="8" width="9.1796875" style="1" customWidth="1"/>
    <col min="9" max="252" width="9.1796875" style="1"/>
    <col min="253" max="253" width="51.1796875" style="1" customWidth="1"/>
    <col min="254" max="261" width="9.81640625" style="1" customWidth="1"/>
    <col min="262" max="508" width="9.1796875" style="1"/>
    <col min="509" max="509" width="51.1796875" style="1" customWidth="1"/>
    <col min="510" max="517" width="9.81640625" style="1" customWidth="1"/>
    <col min="518" max="764" width="9.1796875" style="1"/>
    <col min="765" max="765" width="51.1796875" style="1" customWidth="1"/>
    <col min="766" max="773" width="9.81640625" style="1" customWidth="1"/>
    <col min="774" max="1020" width="9.1796875" style="1"/>
    <col min="1021" max="1021" width="51.1796875" style="1" customWidth="1"/>
    <col min="1022" max="1029" width="9.81640625" style="1" customWidth="1"/>
    <col min="1030" max="1276" width="9.1796875" style="1"/>
    <col min="1277" max="1277" width="51.1796875" style="1" customWidth="1"/>
    <col min="1278" max="1285" width="9.81640625" style="1" customWidth="1"/>
    <col min="1286" max="1532" width="9.1796875" style="1"/>
    <col min="1533" max="1533" width="51.1796875" style="1" customWidth="1"/>
    <col min="1534" max="1541" width="9.81640625" style="1" customWidth="1"/>
    <col min="1542" max="1788" width="9.1796875" style="1"/>
    <col min="1789" max="1789" width="51.1796875" style="1" customWidth="1"/>
    <col min="1790" max="1797" width="9.81640625" style="1" customWidth="1"/>
    <col min="1798" max="2044" width="9.1796875" style="1"/>
    <col min="2045" max="2045" width="51.1796875" style="1" customWidth="1"/>
    <col min="2046" max="2053" width="9.81640625" style="1" customWidth="1"/>
    <col min="2054" max="2300" width="9.1796875" style="1"/>
    <col min="2301" max="2301" width="51.1796875" style="1" customWidth="1"/>
    <col min="2302" max="2309" width="9.81640625" style="1" customWidth="1"/>
    <col min="2310" max="2556" width="9.1796875" style="1"/>
    <col min="2557" max="2557" width="51.1796875" style="1" customWidth="1"/>
    <col min="2558" max="2565" width="9.81640625" style="1" customWidth="1"/>
    <col min="2566" max="2812" width="9.1796875" style="1"/>
    <col min="2813" max="2813" width="51.1796875" style="1" customWidth="1"/>
    <col min="2814" max="2821" width="9.81640625" style="1" customWidth="1"/>
    <col min="2822" max="3068" width="9.1796875" style="1"/>
    <col min="3069" max="3069" width="51.1796875" style="1" customWidth="1"/>
    <col min="3070" max="3077" width="9.81640625" style="1" customWidth="1"/>
    <col min="3078" max="3324" width="9.1796875" style="1"/>
    <col min="3325" max="3325" width="51.1796875" style="1" customWidth="1"/>
    <col min="3326" max="3333" width="9.81640625" style="1" customWidth="1"/>
    <col min="3334" max="3580" width="9.1796875" style="1"/>
    <col min="3581" max="3581" width="51.1796875" style="1" customWidth="1"/>
    <col min="3582" max="3589" width="9.81640625" style="1" customWidth="1"/>
    <col min="3590" max="3836" width="9.1796875" style="1"/>
    <col min="3837" max="3837" width="51.1796875" style="1" customWidth="1"/>
    <col min="3838" max="3845" width="9.81640625" style="1" customWidth="1"/>
    <col min="3846" max="4092" width="9.1796875" style="1"/>
    <col min="4093" max="4093" width="51.1796875" style="1" customWidth="1"/>
    <col min="4094" max="4101" width="9.81640625" style="1" customWidth="1"/>
    <col min="4102" max="4348" width="9.1796875" style="1"/>
    <col min="4349" max="4349" width="51.1796875" style="1" customWidth="1"/>
    <col min="4350" max="4357" width="9.81640625" style="1" customWidth="1"/>
    <col min="4358" max="4604" width="9.1796875" style="1"/>
    <col min="4605" max="4605" width="51.1796875" style="1" customWidth="1"/>
    <col min="4606" max="4613" width="9.81640625" style="1" customWidth="1"/>
    <col min="4614" max="4860" width="9.1796875" style="1"/>
    <col min="4861" max="4861" width="51.1796875" style="1" customWidth="1"/>
    <col min="4862" max="4869" width="9.81640625" style="1" customWidth="1"/>
    <col min="4870" max="5116" width="9.1796875" style="1"/>
    <col min="5117" max="5117" width="51.1796875" style="1" customWidth="1"/>
    <col min="5118" max="5125" width="9.81640625" style="1" customWidth="1"/>
    <col min="5126" max="5372" width="9.1796875" style="1"/>
    <col min="5373" max="5373" width="51.1796875" style="1" customWidth="1"/>
    <col min="5374" max="5381" width="9.81640625" style="1" customWidth="1"/>
    <col min="5382" max="5628" width="9.1796875" style="1"/>
    <col min="5629" max="5629" width="51.1796875" style="1" customWidth="1"/>
    <col min="5630" max="5637" width="9.81640625" style="1" customWidth="1"/>
    <col min="5638" max="5884" width="9.1796875" style="1"/>
    <col min="5885" max="5885" width="51.1796875" style="1" customWidth="1"/>
    <col min="5886" max="5893" width="9.81640625" style="1" customWidth="1"/>
    <col min="5894" max="6140" width="9.1796875" style="1"/>
    <col min="6141" max="6141" width="51.1796875" style="1" customWidth="1"/>
    <col min="6142" max="6149" width="9.81640625" style="1" customWidth="1"/>
    <col min="6150" max="6396" width="9.1796875" style="1"/>
    <col min="6397" max="6397" width="51.1796875" style="1" customWidth="1"/>
    <col min="6398" max="6405" width="9.81640625" style="1" customWidth="1"/>
    <col min="6406" max="6652" width="9.1796875" style="1"/>
    <col min="6653" max="6653" width="51.1796875" style="1" customWidth="1"/>
    <col min="6654" max="6661" width="9.81640625" style="1" customWidth="1"/>
    <col min="6662" max="6908" width="9.1796875" style="1"/>
    <col min="6909" max="6909" width="51.1796875" style="1" customWidth="1"/>
    <col min="6910" max="6917" width="9.81640625" style="1" customWidth="1"/>
    <col min="6918" max="7164" width="9.1796875" style="1"/>
    <col min="7165" max="7165" width="51.1796875" style="1" customWidth="1"/>
    <col min="7166" max="7173" width="9.81640625" style="1" customWidth="1"/>
    <col min="7174" max="7420" width="9.1796875" style="1"/>
    <col min="7421" max="7421" width="51.1796875" style="1" customWidth="1"/>
    <col min="7422" max="7429" width="9.81640625" style="1" customWidth="1"/>
    <col min="7430" max="7676" width="9.1796875" style="1"/>
    <col min="7677" max="7677" width="51.1796875" style="1" customWidth="1"/>
    <col min="7678" max="7685" width="9.81640625" style="1" customWidth="1"/>
    <col min="7686" max="7932" width="9.1796875" style="1"/>
    <col min="7933" max="7933" width="51.1796875" style="1" customWidth="1"/>
    <col min="7934" max="7941" width="9.81640625" style="1" customWidth="1"/>
    <col min="7942" max="8188" width="9.1796875" style="1"/>
    <col min="8189" max="8189" width="51.1796875" style="1" customWidth="1"/>
    <col min="8190" max="8197" width="9.81640625" style="1" customWidth="1"/>
    <col min="8198" max="8444" width="9.1796875" style="1"/>
    <col min="8445" max="8445" width="51.1796875" style="1" customWidth="1"/>
    <col min="8446" max="8453" width="9.81640625" style="1" customWidth="1"/>
    <col min="8454" max="8700" width="9.1796875" style="1"/>
    <col min="8701" max="8701" width="51.1796875" style="1" customWidth="1"/>
    <col min="8702" max="8709" width="9.81640625" style="1" customWidth="1"/>
    <col min="8710" max="8956" width="9.1796875" style="1"/>
    <col min="8957" max="8957" width="51.1796875" style="1" customWidth="1"/>
    <col min="8958" max="8965" width="9.81640625" style="1" customWidth="1"/>
    <col min="8966" max="9212" width="9.1796875" style="1"/>
    <col min="9213" max="9213" width="51.1796875" style="1" customWidth="1"/>
    <col min="9214" max="9221" width="9.81640625" style="1" customWidth="1"/>
    <col min="9222" max="9468" width="9.1796875" style="1"/>
    <col min="9469" max="9469" width="51.1796875" style="1" customWidth="1"/>
    <col min="9470" max="9477" width="9.81640625" style="1" customWidth="1"/>
    <col min="9478" max="9724" width="9.1796875" style="1"/>
    <col min="9725" max="9725" width="51.1796875" style="1" customWidth="1"/>
    <col min="9726" max="9733" width="9.81640625" style="1" customWidth="1"/>
    <col min="9734" max="9980" width="9.1796875" style="1"/>
    <col min="9981" max="9981" width="51.1796875" style="1" customWidth="1"/>
    <col min="9982" max="9989" width="9.81640625" style="1" customWidth="1"/>
    <col min="9990" max="10236" width="9.1796875" style="1"/>
    <col min="10237" max="10237" width="51.1796875" style="1" customWidth="1"/>
    <col min="10238" max="10245" width="9.81640625" style="1" customWidth="1"/>
    <col min="10246" max="10492" width="9.1796875" style="1"/>
    <col min="10493" max="10493" width="51.1796875" style="1" customWidth="1"/>
    <col min="10494" max="10501" width="9.81640625" style="1" customWidth="1"/>
    <col min="10502" max="10748" width="9.1796875" style="1"/>
    <col min="10749" max="10749" width="51.1796875" style="1" customWidth="1"/>
    <col min="10750" max="10757" width="9.81640625" style="1" customWidth="1"/>
    <col min="10758" max="11004" width="9.1796875" style="1"/>
    <col min="11005" max="11005" width="51.1796875" style="1" customWidth="1"/>
    <col min="11006" max="11013" width="9.81640625" style="1" customWidth="1"/>
    <col min="11014" max="11260" width="9.1796875" style="1"/>
    <col min="11261" max="11261" width="51.1796875" style="1" customWidth="1"/>
    <col min="11262" max="11269" width="9.81640625" style="1" customWidth="1"/>
    <col min="11270" max="11516" width="9.1796875" style="1"/>
    <col min="11517" max="11517" width="51.1796875" style="1" customWidth="1"/>
    <col min="11518" max="11525" width="9.81640625" style="1" customWidth="1"/>
    <col min="11526" max="11772" width="9.1796875" style="1"/>
    <col min="11773" max="11773" width="51.1796875" style="1" customWidth="1"/>
    <col min="11774" max="11781" width="9.81640625" style="1" customWidth="1"/>
    <col min="11782" max="12028" width="9.1796875" style="1"/>
    <col min="12029" max="12029" width="51.1796875" style="1" customWidth="1"/>
    <col min="12030" max="12037" width="9.81640625" style="1" customWidth="1"/>
    <col min="12038" max="12284" width="9.1796875" style="1"/>
    <col min="12285" max="12285" width="51.1796875" style="1" customWidth="1"/>
    <col min="12286" max="12293" width="9.81640625" style="1" customWidth="1"/>
    <col min="12294" max="12540" width="9.1796875" style="1"/>
    <col min="12541" max="12541" width="51.1796875" style="1" customWidth="1"/>
    <col min="12542" max="12549" width="9.81640625" style="1" customWidth="1"/>
    <col min="12550" max="12796" width="9.1796875" style="1"/>
    <col min="12797" max="12797" width="51.1796875" style="1" customWidth="1"/>
    <col min="12798" max="12805" width="9.81640625" style="1" customWidth="1"/>
    <col min="12806" max="13052" width="9.1796875" style="1"/>
    <col min="13053" max="13053" width="51.1796875" style="1" customWidth="1"/>
    <col min="13054" max="13061" width="9.81640625" style="1" customWidth="1"/>
    <col min="13062" max="13308" width="9.1796875" style="1"/>
    <col min="13309" max="13309" width="51.1796875" style="1" customWidth="1"/>
    <col min="13310" max="13317" width="9.81640625" style="1" customWidth="1"/>
    <col min="13318" max="13564" width="9.1796875" style="1"/>
    <col min="13565" max="13565" width="51.1796875" style="1" customWidth="1"/>
    <col min="13566" max="13573" width="9.81640625" style="1" customWidth="1"/>
    <col min="13574" max="13820" width="9.1796875" style="1"/>
    <col min="13821" max="13821" width="51.1796875" style="1" customWidth="1"/>
    <col min="13822" max="13829" width="9.81640625" style="1" customWidth="1"/>
    <col min="13830" max="14076" width="9.1796875" style="1"/>
    <col min="14077" max="14077" width="51.1796875" style="1" customWidth="1"/>
    <col min="14078" max="14085" width="9.81640625" style="1" customWidth="1"/>
    <col min="14086" max="14332" width="9.1796875" style="1"/>
    <col min="14333" max="14333" width="51.1796875" style="1" customWidth="1"/>
    <col min="14334" max="14341" width="9.81640625" style="1" customWidth="1"/>
    <col min="14342" max="14588" width="9.1796875" style="1"/>
    <col min="14589" max="14589" width="51.1796875" style="1" customWidth="1"/>
    <col min="14590" max="14597" width="9.81640625" style="1" customWidth="1"/>
    <col min="14598" max="14844" width="9.1796875" style="1"/>
    <col min="14845" max="14845" width="51.1796875" style="1" customWidth="1"/>
    <col min="14846" max="14853" width="9.81640625" style="1" customWidth="1"/>
    <col min="14854" max="15100" width="9.1796875" style="1"/>
    <col min="15101" max="15101" width="51.1796875" style="1" customWidth="1"/>
    <col min="15102" max="15109" width="9.81640625" style="1" customWidth="1"/>
    <col min="15110" max="15356" width="9.1796875" style="1"/>
    <col min="15357" max="15357" width="51.1796875" style="1" customWidth="1"/>
    <col min="15358" max="15365" width="9.81640625" style="1" customWidth="1"/>
    <col min="15366" max="15612" width="9.1796875" style="1"/>
    <col min="15613" max="15613" width="51.1796875" style="1" customWidth="1"/>
    <col min="15614" max="15621" width="9.81640625" style="1" customWidth="1"/>
    <col min="15622" max="15868" width="9.1796875" style="1"/>
    <col min="15869" max="15869" width="51.1796875" style="1" customWidth="1"/>
    <col min="15870" max="15877" width="9.81640625" style="1" customWidth="1"/>
    <col min="15878" max="16384" width="9.1796875" style="1"/>
  </cols>
  <sheetData>
    <row r="1" spans="2:9" ht="14" x14ac:dyDescent="0.3">
      <c r="H1" s="36" t="s">
        <v>169</v>
      </c>
    </row>
    <row r="2" spans="2:9" ht="28.5" customHeight="1" x14ac:dyDescent="0.3">
      <c r="B2" s="176" t="s">
        <v>168</v>
      </c>
      <c r="C2" s="176"/>
      <c r="D2" s="176"/>
      <c r="E2" s="176"/>
      <c r="F2" s="176"/>
      <c r="G2" s="176"/>
      <c r="H2" s="176"/>
    </row>
    <row r="3" spans="2:9" x14ac:dyDescent="0.3">
      <c r="B3" s="177">
        <v>2020</v>
      </c>
      <c r="C3" s="177"/>
      <c r="D3" s="177"/>
      <c r="E3" s="177"/>
      <c r="F3" s="177"/>
      <c r="G3" s="177"/>
      <c r="H3" s="177"/>
    </row>
    <row r="4" spans="2:9" ht="15" customHeight="1" x14ac:dyDescent="0.3">
      <c r="B4" s="10" t="s">
        <v>115</v>
      </c>
      <c r="C4" s="18"/>
      <c r="D4" s="18"/>
      <c r="E4" s="18"/>
      <c r="F4" s="18"/>
      <c r="G4" s="18"/>
      <c r="H4" s="18"/>
    </row>
    <row r="5" spans="2:9" ht="18" customHeight="1" x14ac:dyDescent="0.3">
      <c r="B5" s="45" t="s">
        <v>76</v>
      </c>
      <c r="C5" s="186" t="s">
        <v>0</v>
      </c>
      <c r="D5" s="187" t="s">
        <v>54</v>
      </c>
      <c r="E5" s="187" t="s">
        <v>44</v>
      </c>
      <c r="F5" s="187" t="s">
        <v>45</v>
      </c>
      <c r="G5" s="187" t="s">
        <v>55</v>
      </c>
      <c r="H5" s="187" t="s">
        <v>56</v>
      </c>
    </row>
    <row r="6" spans="2:9" ht="17" customHeight="1" x14ac:dyDescent="0.3">
      <c r="B6" s="92" t="s">
        <v>46</v>
      </c>
      <c r="C6" s="186"/>
      <c r="D6" s="187"/>
      <c r="E6" s="187"/>
      <c r="F6" s="187"/>
      <c r="G6" s="187"/>
      <c r="H6" s="187"/>
    </row>
    <row r="7" spans="2:9" ht="14" customHeight="1" x14ac:dyDescent="0.3">
      <c r="B7" s="40" t="s">
        <v>0</v>
      </c>
      <c r="C7" s="39">
        <v>1001705</v>
      </c>
      <c r="D7" s="39">
        <v>55195</v>
      </c>
      <c r="E7" s="39">
        <v>169862</v>
      </c>
      <c r="F7" s="39">
        <v>263820</v>
      </c>
      <c r="G7" s="39">
        <v>102756</v>
      </c>
      <c r="H7" s="39">
        <v>410072</v>
      </c>
    </row>
    <row r="8" spans="2:9" ht="14" customHeight="1" x14ac:dyDescent="0.3">
      <c r="B8" s="10" t="s">
        <v>53</v>
      </c>
      <c r="C8" s="57">
        <v>10396</v>
      </c>
      <c r="D8" s="15">
        <v>1818</v>
      </c>
      <c r="E8" s="15">
        <v>3433</v>
      </c>
      <c r="F8" s="15">
        <v>3125</v>
      </c>
      <c r="G8" s="15">
        <v>1655</v>
      </c>
      <c r="H8" s="15">
        <v>365</v>
      </c>
    </row>
    <row r="9" spans="2:9" ht="14" customHeight="1" x14ac:dyDescent="0.3">
      <c r="B9" s="10" t="s">
        <v>47</v>
      </c>
      <c r="C9" s="57">
        <v>2800</v>
      </c>
      <c r="D9" s="15">
        <v>186</v>
      </c>
      <c r="E9" s="15">
        <v>896</v>
      </c>
      <c r="F9" s="15">
        <v>756</v>
      </c>
      <c r="G9" s="15">
        <v>262</v>
      </c>
      <c r="H9" s="15">
        <v>700</v>
      </c>
    </row>
    <row r="10" spans="2:9" ht="14" customHeight="1" x14ac:dyDescent="0.3">
      <c r="B10" s="10" t="s">
        <v>48</v>
      </c>
      <c r="C10" s="58">
        <f>+SUM(C11:C34)</f>
        <v>231761</v>
      </c>
      <c r="D10" s="14">
        <f t="shared" ref="D10:G10" si="0">+SUM(D11:D34)</f>
        <v>5730</v>
      </c>
      <c r="E10" s="14">
        <f t="shared" si="0"/>
        <v>38360</v>
      </c>
      <c r="F10" s="14">
        <f t="shared" si="0"/>
        <v>89931</v>
      </c>
      <c r="G10" s="14">
        <f t="shared" si="0"/>
        <v>33789</v>
      </c>
      <c r="H10" s="14">
        <f>+SUM(H11:H34)</f>
        <v>63951</v>
      </c>
    </row>
    <row r="11" spans="2:9" s="98" customFormat="1" ht="14" hidden="1" customHeight="1" outlineLevel="1" x14ac:dyDescent="0.35">
      <c r="B11" s="99" t="s">
        <v>291</v>
      </c>
      <c r="C11" s="111">
        <v>31297</v>
      </c>
      <c r="D11" s="110">
        <v>890</v>
      </c>
      <c r="E11" s="110">
        <v>5500</v>
      </c>
      <c r="F11" s="110">
        <v>13721</v>
      </c>
      <c r="G11" s="110">
        <v>5400</v>
      </c>
      <c r="H11" s="110">
        <v>5786</v>
      </c>
      <c r="I11" s="14"/>
    </row>
    <row r="12" spans="2:9" s="98" customFormat="1" ht="14" hidden="1" customHeight="1" outlineLevel="1" x14ac:dyDescent="0.35">
      <c r="B12" s="99" t="s">
        <v>292</v>
      </c>
      <c r="C12" s="111">
        <v>5916</v>
      </c>
      <c r="D12" s="110">
        <v>124</v>
      </c>
      <c r="E12" s="110">
        <v>1188</v>
      </c>
      <c r="F12" s="110">
        <v>1941</v>
      </c>
      <c r="G12" s="110">
        <v>342</v>
      </c>
      <c r="H12" s="110">
        <v>2321</v>
      </c>
      <c r="I12" s="14"/>
    </row>
    <row r="13" spans="2:9" s="98" customFormat="1" ht="14" hidden="1" customHeight="1" outlineLevel="1" x14ac:dyDescent="0.35">
      <c r="B13" s="99" t="s">
        <v>293</v>
      </c>
      <c r="C13" s="111">
        <v>470</v>
      </c>
      <c r="D13" s="139" t="s">
        <v>100</v>
      </c>
      <c r="E13" s="139" t="s">
        <v>100</v>
      </c>
      <c r="F13" s="139" t="s">
        <v>100</v>
      </c>
      <c r="G13" s="110">
        <v>470</v>
      </c>
      <c r="H13" s="139" t="s">
        <v>100</v>
      </c>
      <c r="I13" s="14"/>
    </row>
    <row r="14" spans="2:9" s="98" customFormat="1" ht="14" hidden="1" customHeight="1" outlineLevel="1" x14ac:dyDescent="0.35">
      <c r="B14" s="99" t="s">
        <v>294</v>
      </c>
      <c r="C14" s="111">
        <v>12150</v>
      </c>
      <c r="D14" s="110">
        <v>195</v>
      </c>
      <c r="E14" s="110">
        <v>1930</v>
      </c>
      <c r="F14" s="110">
        <v>6263</v>
      </c>
      <c r="G14" s="110">
        <v>1078</v>
      </c>
      <c r="H14" s="110">
        <v>2684</v>
      </c>
      <c r="I14" s="14"/>
    </row>
    <row r="15" spans="2:9" s="98" customFormat="1" ht="14" hidden="1" customHeight="1" outlineLevel="1" x14ac:dyDescent="0.35">
      <c r="B15" s="99" t="s">
        <v>295</v>
      </c>
      <c r="C15" s="111">
        <v>13549</v>
      </c>
      <c r="D15" s="110">
        <v>243</v>
      </c>
      <c r="E15" s="110">
        <v>2407</v>
      </c>
      <c r="F15" s="110">
        <v>8408</v>
      </c>
      <c r="G15" s="110">
        <v>1375</v>
      </c>
      <c r="H15" s="110">
        <v>1116</v>
      </c>
      <c r="I15" s="14"/>
    </row>
    <row r="16" spans="2:9" s="98" customFormat="1" ht="14" hidden="1" customHeight="1" outlineLevel="1" x14ac:dyDescent="0.35">
      <c r="B16" s="99" t="s">
        <v>296</v>
      </c>
      <c r="C16" s="111">
        <v>6389</v>
      </c>
      <c r="D16" s="110">
        <v>129</v>
      </c>
      <c r="E16" s="110">
        <v>777</v>
      </c>
      <c r="F16" s="110">
        <v>3442</v>
      </c>
      <c r="G16" s="110">
        <v>246</v>
      </c>
      <c r="H16" s="110">
        <v>1795</v>
      </c>
      <c r="I16" s="14"/>
    </row>
    <row r="17" spans="2:9" s="98" customFormat="1" ht="14" hidden="1" customHeight="1" outlineLevel="1" x14ac:dyDescent="0.35">
      <c r="B17" s="99" t="s">
        <v>297</v>
      </c>
      <c r="C17" s="111">
        <v>8524</v>
      </c>
      <c r="D17" s="110">
        <v>492</v>
      </c>
      <c r="E17" s="110">
        <v>1955</v>
      </c>
      <c r="F17" s="110">
        <v>2774</v>
      </c>
      <c r="G17" s="110">
        <v>1782</v>
      </c>
      <c r="H17" s="110">
        <v>1521</v>
      </c>
      <c r="I17" s="14"/>
    </row>
    <row r="18" spans="2:9" s="98" customFormat="1" ht="14" hidden="1" customHeight="1" outlineLevel="1" x14ac:dyDescent="0.35">
      <c r="B18" s="99" t="s">
        <v>298</v>
      </c>
      <c r="C18" s="111">
        <v>7305</v>
      </c>
      <c r="D18" s="110">
        <v>63</v>
      </c>
      <c r="E18" s="110">
        <v>591</v>
      </c>
      <c r="F18" s="110">
        <v>3306</v>
      </c>
      <c r="G18" s="110">
        <v>1731</v>
      </c>
      <c r="H18" s="110">
        <v>1614</v>
      </c>
      <c r="I18" s="14"/>
    </row>
    <row r="19" spans="2:9" s="98" customFormat="1" ht="14" hidden="1" customHeight="1" outlineLevel="1" x14ac:dyDescent="0.35">
      <c r="B19" s="99" t="s">
        <v>299</v>
      </c>
      <c r="C19" s="111">
        <v>2773</v>
      </c>
      <c r="D19" s="110">
        <v>198</v>
      </c>
      <c r="E19" s="110">
        <v>941</v>
      </c>
      <c r="F19" s="110">
        <v>1104</v>
      </c>
      <c r="G19" s="110">
        <v>104</v>
      </c>
      <c r="H19" s="110">
        <v>426</v>
      </c>
      <c r="I19" s="14"/>
    </row>
    <row r="20" spans="2:9" s="98" customFormat="1" ht="14" hidden="1" customHeight="1" outlineLevel="1" x14ac:dyDescent="0.35">
      <c r="B20" s="99" t="s">
        <v>300</v>
      </c>
      <c r="C20" s="111">
        <v>1161</v>
      </c>
      <c r="D20" s="110">
        <v>1</v>
      </c>
      <c r="E20" s="110">
        <v>73</v>
      </c>
      <c r="F20" s="139" t="s">
        <v>100</v>
      </c>
      <c r="G20" s="139" t="s">
        <v>100</v>
      </c>
      <c r="H20" s="110">
        <v>1087</v>
      </c>
      <c r="I20" s="14"/>
    </row>
    <row r="21" spans="2:9" s="98" customFormat="1" ht="14" hidden="1" customHeight="1" outlineLevel="1" x14ac:dyDescent="0.35">
      <c r="B21" s="99" t="s">
        <v>301</v>
      </c>
      <c r="C21" s="111">
        <v>6873</v>
      </c>
      <c r="D21" s="110">
        <v>183</v>
      </c>
      <c r="E21" s="110">
        <v>1456</v>
      </c>
      <c r="F21" s="110">
        <v>3492</v>
      </c>
      <c r="G21" s="110">
        <v>624</v>
      </c>
      <c r="H21" s="110">
        <v>1118</v>
      </c>
      <c r="I21" s="14"/>
    </row>
    <row r="22" spans="2:9" s="98" customFormat="1" ht="14" hidden="1" customHeight="1" outlineLevel="1" x14ac:dyDescent="0.35">
      <c r="B22" s="99" t="s">
        <v>302</v>
      </c>
      <c r="C22" s="111">
        <v>7134</v>
      </c>
      <c r="D22" s="110">
        <v>47</v>
      </c>
      <c r="E22" s="110">
        <v>330</v>
      </c>
      <c r="F22" s="110">
        <v>1985</v>
      </c>
      <c r="G22" s="110">
        <v>1749</v>
      </c>
      <c r="H22" s="110">
        <v>3023</v>
      </c>
      <c r="I22" s="14"/>
    </row>
    <row r="23" spans="2:9" s="98" customFormat="1" ht="14" hidden="1" customHeight="1" outlineLevel="1" x14ac:dyDescent="0.35">
      <c r="B23" s="99" t="s">
        <v>303</v>
      </c>
      <c r="C23" s="111">
        <v>15894</v>
      </c>
      <c r="D23" s="110">
        <v>138</v>
      </c>
      <c r="E23" s="110">
        <v>2147</v>
      </c>
      <c r="F23" s="110">
        <v>5758</v>
      </c>
      <c r="G23" s="110">
        <v>3523</v>
      </c>
      <c r="H23" s="110">
        <v>4328</v>
      </c>
      <c r="I23" s="14"/>
    </row>
    <row r="24" spans="2:9" s="98" customFormat="1" ht="14" hidden="1" customHeight="1" outlineLevel="1" x14ac:dyDescent="0.35">
      <c r="B24" s="99" t="s">
        <v>304</v>
      </c>
      <c r="C24" s="111">
        <v>12825</v>
      </c>
      <c r="D24" s="110">
        <v>358</v>
      </c>
      <c r="E24" s="110">
        <v>2626</v>
      </c>
      <c r="F24" s="110">
        <v>5154</v>
      </c>
      <c r="G24" s="110">
        <v>1805</v>
      </c>
      <c r="H24" s="110">
        <v>2882</v>
      </c>
      <c r="I24" s="14"/>
    </row>
    <row r="25" spans="2:9" s="98" customFormat="1" ht="14" hidden="1" customHeight="1" outlineLevel="1" x14ac:dyDescent="0.35">
      <c r="B25" s="99" t="s">
        <v>305</v>
      </c>
      <c r="C25" s="111">
        <v>4523</v>
      </c>
      <c r="D25" s="110">
        <v>29</v>
      </c>
      <c r="E25" s="110">
        <v>557</v>
      </c>
      <c r="F25" s="110">
        <v>2142</v>
      </c>
      <c r="G25" s="110">
        <v>1325</v>
      </c>
      <c r="H25" s="110">
        <v>470</v>
      </c>
      <c r="I25" s="14"/>
    </row>
    <row r="26" spans="2:9" s="98" customFormat="1" ht="14" hidden="1" customHeight="1" outlineLevel="1" x14ac:dyDescent="0.35">
      <c r="B26" s="99" t="s">
        <v>306</v>
      </c>
      <c r="C26" s="111">
        <v>25504</v>
      </c>
      <c r="D26" s="110">
        <v>1331</v>
      </c>
      <c r="E26" s="110">
        <v>8149</v>
      </c>
      <c r="F26" s="110">
        <v>11847</v>
      </c>
      <c r="G26" s="110">
        <v>2396</v>
      </c>
      <c r="H26" s="110">
        <v>1781</v>
      </c>
      <c r="I26" s="14"/>
    </row>
    <row r="27" spans="2:9" s="98" customFormat="1" ht="14" hidden="1" customHeight="1" outlineLevel="1" x14ac:dyDescent="0.35">
      <c r="B27" s="99" t="s">
        <v>307</v>
      </c>
      <c r="C27" s="111">
        <v>7435</v>
      </c>
      <c r="D27" s="110">
        <v>31</v>
      </c>
      <c r="E27" s="110">
        <v>493</v>
      </c>
      <c r="F27" s="110">
        <v>957</v>
      </c>
      <c r="G27" s="110">
        <v>509</v>
      </c>
      <c r="H27" s="110">
        <v>5445</v>
      </c>
      <c r="I27" s="14"/>
    </row>
    <row r="28" spans="2:9" s="98" customFormat="1" ht="14" hidden="1" customHeight="1" outlineLevel="1" x14ac:dyDescent="0.35">
      <c r="B28" s="99" t="s">
        <v>308</v>
      </c>
      <c r="C28" s="111">
        <v>10687</v>
      </c>
      <c r="D28" s="110">
        <v>62</v>
      </c>
      <c r="E28" s="110">
        <v>738</v>
      </c>
      <c r="F28" s="110">
        <v>1737</v>
      </c>
      <c r="G28" s="110">
        <v>1795</v>
      </c>
      <c r="H28" s="110">
        <v>6355</v>
      </c>
      <c r="I28" s="14"/>
    </row>
    <row r="29" spans="2:9" s="98" customFormat="1" ht="14" hidden="1" customHeight="1" outlineLevel="1" x14ac:dyDescent="0.35">
      <c r="B29" s="99" t="s">
        <v>309</v>
      </c>
      <c r="C29" s="111">
        <v>8898</v>
      </c>
      <c r="D29" s="110">
        <v>258</v>
      </c>
      <c r="E29" s="110">
        <v>1839</v>
      </c>
      <c r="F29" s="110">
        <v>4601</v>
      </c>
      <c r="G29" s="110">
        <v>1303</v>
      </c>
      <c r="H29" s="110">
        <v>897</v>
      </c>
      <c r="I29" s="14"/>
    </row>
    <row r="30" spans="2:9" s="98" customFormat="1" ht="14" hidden="1" customHeight="1" outlineLevel="1" x14ac:dyDescent="0.35">
      <c r="B30" s="99" t="s">
        <v>310</v>
      </c>
      <c r="C30" s="111">
        <v>22533</v>
      </c>
      <c r="D30" s="110">
        <v>67</v>
      </c>
      <c r="E30" s="110">
        <v>622</v>
      </c>
      <c r="F30" s="110">
        <v>4205</v>
      </c>
      <c r="G30" s="110">
        <v>3892</v>
      </c>
      <c r="H30" s="110">
        <v>13747</v>
      </c>
      <c r="I30" s="14"/>
    </row>
    <row r="31" spans="2:9" s="98" customFormat="1" ht="14" hidden="1" customHeight="1" outlineLevel="1" x14ac:dyDescent="0.35">
      <c r="B31" s="99" t="s">
        <v>311</v>
      </c>
      <c r="C31" s="111">
        <v>3349</v>
      </c>
      <c r="D31" s="110">
        <v>27</v>
      </c>
      <c r="E31" s="110">
        <v>333</v>
      </c>
      <c r="F31" s="110">
        <v>1496</v>
      </c>
      <c r="G31" s="110">
        <v>947</v>
      </c>
      <c r="H31" s="110">
        <v>546</v>
      </c>
      <c r="I31" s="14"/>
    </row>
    <row r="32" spans="2:9" s="98" customFormat="1" ht="14" hidden="1" customHeight="1" outlineLevel="1" x14ac:dyDescent="0.35">
      <c r="B32" s="99" t="s">
        <v>312</v>
      </c>
      <c r="C32" s="111">
        <v>6703</v>
      </c>
      <c r="D32" s="110">
        <v>287</v>
      </c>
      <c r="E32" s="110">
        <v>1430</v>
      </c>
      <c r="F32" s="110">
        <v>2354</v>
      </c>
      <c r="G32" s="110">
        <v>455</v>
      </c>
      <c r="H32" s="110">
        <v>2177</v>
      </c>
      <c r="I32" s="14"/>
    </row>
    <row r="33" spans="2:9" s="98" customFormat="1" ht="14" hidden="1" customHeight="1" outlineLevel="1" x14ac:dyDescent="0.35">
      <c r="B33" s="99" t="s">
        <v>313</v>
      </c>
      <c r="C33" s="111">
        <v>3748</v>
      </c>
      <c r="D33" s="110">
        <v>176</v>
      </c>
      <c r="E33" s="110">
        <v>797</v>
      </c>
      <c r="F33" s="110">
        <v>1282</v>
      </c>
      <c r="G33" s="110">
        <v>475</v>
      </c>
      <c r="H33" s="110">
        <v>1018</v>
      </c>
      <c r="I33" s="14"/>
    </row>
    <row r="34" spans="2:9" s="98" customFormat="1" ht="14" hidden="1" customHeight="1" outlineLevel="1" x14ac:dyDescent="0.35">
      <c r="B34" s="99" t="s">
        <v>314</v>
      </c>
      <c r="C34" s="111">
        <v>6121</v>
      </c>
      <c r="D34" s="110">
        <v>401</v>
      </c>
      <c r="E34" s="110">
        <v>1481</v>
      </c>
      <c r="F34" s="110">
        <v>1962</v>
      </c>
      <c r="G34" s="110">
        <v>463</v>
      </c>
      <c r="H34" s="110">
        <v>1814</v>
      </c>
      <c r="I34" s="14"/>
    </row>
    <row r="35" spans="2:9" ht="14" customHeight="1" collapsed="1" x14ac:dyDescent="0.3">
      <c r="B35" s="100" t="s">
        <v>57</v>
      </c>
      <c r="C35" s="61">
        <v>5425</v>
      </c>
      <c r="D35" s="78">
        <v>122</v>
      </c>
      <c r="E35" s="78">
        <v>448</v>
      </c>
      <c r="F35" s="78">
        <v>947</v>
      </c>
      <c r="G35" s="78">
        <v>407</v>
      </c>
      <c r="H35" s="78">
        <v>3501</v>
      </c>
    </row>
    <row r="36" spans="2:9" ht="14" customHeight="1" x14ac:dyDescent="0.3">
      <c r="B36" s="100" t="s">
        <v>58</v>
      </c>
      <c r="C36" s="61">
        <v>14105</v>
      </c>
      <c r="D36" s="78">
        <v>315</v>
      </c>
      <c r="E36" s="78">
        <v>1528</v>
      </c>
      <c r="F36" s="78">
        <v>4946</v>
      </c>
      <c r="G36" s="78">
        <v>3176</v>
      </c>
      <c r="H36" s="78">
        <v>4140</v>
      </c>
    </row>
    <row r="37" spans="2:9" ht="14" customHeight="1" x14ac:dyDescent="0.3">
      <c r="B37" s="102" t="s">
        <v>49</v>
      </c>
      <c r="C37" s="61">
        <v>54312</v>
      </c>
      <c r="D37" s="78">
        <v>5788</v>
      </c>
      <c r="E37" s="78">
        <v>17866</v>
      </c>
      <c r="F37" s="78">
        <v>17776</v>
      </c>
      <c r="G37" s="78">
        <v>6907</v>
      </c>
      <c r="H37" s="78">
        <v>5975</v>
      </c>
    </row>
    <row r="38" spans="2:9" ht="14" customHeight="1" x14ac:dyDescent="0.3">
      <c r="B38" s="100" t="s">
        <v>50</v>
      </c>
      <c r="C38" s="60">
        <f>+C39+C40+C41</f>
        <v>208255</v>
      </c>
      <c r="D38" s="77">
        <f>+D39+D40+D41</f>
        <v>15429</v>
      </c>
      <c r="E38" s="77">
        <f t="shared" ref="E38:H38" si="1">+E39+E40+E41</f>
        <v>35387</v>
      </c>
      <c r="F38" s="77">
        <f t="shared" si="1"/>
        <v>34928</v>
      </c>
      <c r="G38" s="77">
        <f t="shared" si="1"/>
        <v>12051</v>
      </c>
      <c r="H38" s="77">
        <f t="shared" si="1"/>
        <v>110460</v>
      </c>
    </row>
    <row r="39" spans="2:9" ht="14" hidden="1" customHeight="1" outlineLevel="1" x14ac:dyDescent="0.3">
      <c r="B39" s="99" t="s">
        <v>315</v>
      </c>
      <c r="C39" s="111">
        <v>16638</v>
      </c>
      <c r="D39" s="110">
        <v>2234</v>
      </c>
      <c r="E39" s="110">
        <v>4477</v>
      </c>
      <c r="F39" s="110">
        <v>5984</v>
      </c>
      <c r="G39" s="110">
        <v>2263</v>
      </c>
      <c r="H39" s="110">
        <v>1680</v>
      </c>
    </row>
    <row r="40" spans="2:9" ht="14" hidden="1" customHeight="1" outlineLevel="1" x14ac:dyDescent="0.3">
      <c r="B40" s="99" t="s">
        <v>316</v>
      </c>
      <c r="C40" s="111">
        <v>50126</v>
      </c>
      <c r="D40" s="110">
        <v>4569</v>
      </c>
      <c r="E40" s="110">
        <v>16166</v>
      </c>
      <c r="F40" s="110">
        <v>16971</v>
      </c>
      <c r="G40" s="110">
        <v>5738</v>
      </c>
      <c r="H40" s="110">
        <v>6682</v>
      </c>
    </row>
    <row r="41" spans="2:9" ht="14" hidden="1" customHeight="1" outlineLevel="1" x14ac:dyDescent="0.3">
      <c r="B41" s="99" t="s">
        <v>317</v>
      </c>
      <c r="C41" s="111">
        <v>141491</v>
      </c>
      <c r="D41" s="110">
        <v>8626</v>
      </c>
      <c r="E41" s="110">
        <v>14744</v>
      </c>
      <c r="F41" s="110">
        <v>11973</v>
      </c>
      <c r="G41" s="110">
        <v>4050</v>
      </c>
      <c r="H41" s="110">
        <v>102098</v>
      </c>
    </row>
    <row r="42" spans="2:9" ht="14" customHeight="1" collapsed="1" x14ac:dyDescent="0.3">
      <c r="B42" s="10" t="s">
        <v>51</v>
      </c>
      <c r="C42" s="57">
        <v>65337</v>
      </c>
      <c r="D42" s="15">
        <v>1620</v>
      </c>
      <c r="E42" s="15">
        <v>7119</v>
      </c>
      <c r="F42" s="15">
        <v>12052</v>
      </c>
      <c r="G42" s="15">
        <v>5569</v>
      </c>
      <c r="H42" s="15">
        <v>38977</v>
      </c>
    </row>
    <row r="43" spans="2:9" ht="14" customHeight="1" x14ac:dyDescent="0.3">
      <c r="B43" s="10" t="s">
        <v>52</v>
      </c>
      <c r="C43" s="57">
        <v>54913</v>
      </c>
      <c r="D43" s="15">
        <v>4410</v>
      </c>
      <c r="E43" s="15">
        <v>11945</v>
      </c>
      <c r="F43" s="15">
        <v>13958</v>
      </c>
      <c r="G43" s="15">
        <v>4347</v>
      </c>
      <c r="H43" s="15">
        <v>20253</v>
      </c>
    </row>
    <row r="44" spans="2:9" ht="14" customHeight="1" x14ac:dyDescent="0.3">
      <c r="B44" s="10" t="s">
        <v>61</v>
      </c>
      <c r="C44" s="57">
        <v>44944</v>
      </c>
      <c r="D44" s="15">
        <v>1293</v>
      </c>
      <c r="E44" s="15">
        <v>4776</v>
      </c>
      <c r="F44" s="15">
        <v>11162</v>
      </c>
      <c r="G44" s="15">
        <v>7108</v>
      </c>
      <c r="H44" s="15">
        <v>20605</v>
      </c>
    </row>
    <row r="45" spans="2:9" ht="14" customHeight="1" x14ac:dyDescent="0.3">
      <c r="B45" s="10" t="s">
        <v>60</v>
      </c>
      <c r="C45" s="57">
        <v>57324</v>
      </c>
      <c r="D45" s="15">
        <v>1351</v>
      </c>
      <c r="E45" s="15">
        <v>4028</v>
      </c>
      <c r="F45" s="14">
        <v>8471</v>
      </c>
      <c r="G45" s="14">
        <v>2741</v>
      </c>
      <c r="H45" s="14">
        <v>40733</v>
      </c>
    </row>
    <row r="46" spans="2:9" ht="14" customHeight="1" x14ac:dyDescent="0.3">
      <c r="B46" s="10" t="s">
        <v>59</v>
      </c>
      <c r="C46" s="57">
        <v>4178</v>
      </c>
      <c r="D46" s="15">
        <v>1486</v>
      </c>
      <c r="E46" s="15">
        <v>1206</v>
      </c>
      <c r="F46" s="14">
        <v>989</v>
      </c>
      <c r="G46" s="14">
        <v>497</v>
      </c>
      <c r="H46" s="56" t="s">
        <v>100</v>
      </c>
    </row>
    <row r="47" spans="2:9" ht="14" customHeight="1" x14ac:dyDescent="0.3">
      <c r="B47" s="10" t="s">
        <v>62</v>
      </c>
      <c r="C47" s="57">
        <v>47483</v>
      </c>
      <c r="D47" s="15">
        <v>7858</v>
      </c>
      <c r="E47" s="15">
        <v>11406</v>
      </c>
      <c r="F47" s="14">
        <v>12800</v>
      </c>
      <c r="G47" s="14">
        <v>6643</v>
      </c>
      <c r="H47" s="14">
        <v>8776</v>
      </c>
    </row>
    <row r="48" spans="2:9" ht="14" customHeight="1" x14ac:dyDescent="0.3">
      <c r="B48" s="10" t="s">
        <v>63</v>
      </c>
      <c r="C48" s="57">
        <v>81385</v>
      </c>
      <c r="D48" s="15">
        <v>1437</v>
      </c>
      <c r="E48" s="15">
        <v>4977</v>
      </c>
      <c r="F48" s="14">
        <v>10410</v>
      </c>
      <c r="G48" s="14">
        <v>5727</v>
      </c>
      <c r="H48" s="14">
        <v>58834</v>
      </c>
    </row>
    <row r="49" spans="2:8" ht="14" customHeight="1" x14ac:dyDescent="0.3">
      <c r="B49" s="10" t="s">
        <v>69</v>
      </c>
      <c r="C49" s="57">
        <v>2885</v>
      </c>
      <c r="D49" s="15">
        <v>62</v>
      </c>
      <c r="E49" s="15">
        <v>1214</v>
      </c>
      <c r="F49" s="14">
        <v>1295</v>
      </c>
      <c r="G49" s="14">
        <v>314</v>
      </c>
      <c r="H49" s="56" t="s">
        <v>100</v>
      </c>
    </row>
    <row r="50" spans="2:8" ht="14" customHeight="1" x14ac:dyDescent="0.3">
      <c r="B50" s="10" t="s">
        <v>64</v>
      </c>
      <c r="C50" s="57">
        <v>15554</v>
      </c>
      <c r="D50" s="15">
        <v>824</v>
      </c>
      <c r="E50" s="15">
        <v>4673</v>
      </c>
      <c r="F50" s="14">
        <v>6238</v>
      </c>
      <c r="G50" s="14">
        <v>1656</v>
      </c>
      <c r="H50" s="14">
        <v>2163</v>
      </c>
    </row>
    <row r="51" spans="2:8" ht="14" customHeight="1" x14ac:dyDescent="0.3">
      <c r="B51" s="10" t="s">
        <v>65</v>
      </c>
      <c r="C51" s="57">
        <v>81617</v>
      </c>
      <c r="D51" s="15">
        <v>2770</v>
      </c>
      <c r="E51" s="15">
        <v>15686</v>
      </c>
      <c r="F51" s="14">
        <v>26983</v>
      </c>
      <c r="G51" s="14">
        <v>7280</v>
      </c>
      <c r="H51" s="14">
        <v>28898</v>
      </c>
    </row>
    <row r="52" spans="2:8" ht="14" customHeight="1" x14ac:dyDescent="0.3">
      <c r="B52" s="10" t="s">
        <v>66</v>
      </c>
      <c r="C52" s="57">
        <v>5998</v>
      </c>
      <c r="D52" s="15">
        <v>511</v>
      </c>
      <c r="E52" s="15">
        <v>1390</v>
      </c>
      <c r="F52" s="14">
        <v>2299</v>
      </c>
      <c r="G52" s="14">
        <v>1005</v>
      </c>
      <c r="H52" s="14">
        <v>793</v>
      </c>
    </row>
    <row r="53" spans="2:8" ht="14" customHeight="1" x14ac:dyDescent="0.3">
      <c r="B53" s="10" t="s">
        <v>67</v>
      </c>
      <c r="C53" s="57">
        <v>13022</v>
      </c>
      <c r="D53" s="15">
        <v>2177</v>
      </c>
      <c r="E53" s="15">
        <v>3521</v>
      </c>
      <c r="F53" s="14">
        <v>4754</v>
      </c>
      <c r="G53" s="14">
        <v>1622</v>
      </c>
      <c r="H53" s="14">
        <v>948</v>
      </c>
    </row>
    <row r="54" spans="2:8" ht="14" customHeight="1" x14ac:dyDescent="0.3">
      <c r="B54" s="86" t="s">
        <v>68</v>
      </c>
      <c r="C54" s="59">
        <v>11</v>
      </c>
      <c r="D54" s="151">
        <v>8</v>
      </c>
      <c r="E54" s="151">
        <v>3</v>
      </c>
      <c r="F54" s="46" t="s">
        <v>100</v>
      </c>
      <c r="G54" s="46" t="s">
        <v>100</v>
      </c>
      <c r="H54" s="46"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56"/>
  <sheetViews>
    <sheetView workbookViewId="0"/>
  </sheetViews>
  <sheetFormatPr defaultColWidth="9.1796875" defaultRowHeight="12.5" outlineLevelRow="1" x14ac:dyDescent="0.3"/>
  <cols>
    <col min="1" max="1" width="2.6328125" style="1" customWidth="1"/>
    <col min="2" max="2" width="56.90625" style="1" customWidth="1"/>
    <col min="3" max="8" width="9.1796875" style="3" customWidth="1"/>
    <col min="9" max="188" width="9.1796875" style="1"/>
    <col min="189" max="189" width="51.1796875" style="1" customWidth="1"/>
    <col min="190" max="197" width="9.81640625" style="1" customWidth="1"/>
    <col min="198" max="444" width="9.1796875" style="1"/>
    <col min="445" max="445" width="51.1796875" style="1" customWidth="1"/>
    <col min="446" max="453" width="9.81640625" style="1" customWidth="1"/>
    <col min="454" max="700" width="9.1796875" style="1"/>
    <col min="701" max="701" width="51.1796875" style="1" customWidth="1"/>
    <col min="702" max="709" width="9.81640625" style="1" customWidth="1"/>
    <col min="710" max="956" width="9.1796875" style="1"/>
    <col min="957" max="957" width="51.1796875" style="1" customWidth="1"/>
    <col min="958" max="965" width="9.81640625" style="1" customWidth="1"/>
    <col min="966" max="1212" width="9.1796875" style="1"/>
    <col min="1213" max="1213" width="51.1796875" style="1" customWidth="1"/>
    <col min="1214" max="1221" width="9.81640625" style="1" customWidth="1"/>
    <col min="1222" max="1468" width="9.1796875" style="1"/>
    <col min="1469" max="1469" width="51.1796875" style="1" customWidth="1"/>
    <col min="1470" max="1477" width="9.81640625" style="1" customWidth="1"/>
    <col min="1478" max="1724" width="9.1796875" style="1"/>
    <col min="1725" max="1725" width="51.1796875" style="1" customWidth="1"/>
    <col min="1726" max="1733" width="9.81640625" style="1" customWidth="1"/>
    <col min="1734" max="1980" width="9.1796875" style="1"/>
    <col min="1981" max="1981" width="51.1796875" style="1" customWidth="1"/>
    <col min="1982" max="1989" width="9.81640625" style="1" customWidth="1"/>
    <col min="1990" max="2236" width="9.1796875" style="1"/>
    <col min="2237" max="2237" width="51.1796875" style="1" customWidth="1"/>
    <col min="2238" max="2245" width="9.81640625" style="1" customWidth="1"/>
    <col min="2246" max="2492" width="9.1796875" style="1"/>
    <col min="2493" max="2493" width="51.1796875" style="1" customWidth="1"/>
    <col min="2494" max="2501" width="9.81640625" style="1" customWidth="1"/>
    <col min="2502" max="2748" width="9.1796875" style="1"/>
    <col min="2749" max="2749" width="51.1796875" style="1" customWidth="1"/>
    <col min="2750" max="2757" width="9.81640625" style="1" customWidth="1"/>
    <col min="2758" max="3004" width="9.1796875" style="1"/>
    <col min="3005" max="3005" width="51.1796875" style="1" customWidth="1"/>
    <col min="3006" max="3013" width="9.81640625" style="1" customWidth="1"/>
    <col min="3014" max="3260" width="9.1796875" style="1"/>
    <col min="3261" max="3261" width="51.1796875" style="1" customWidth="1"/>
    <col min="3262" max="3269" width="9.81640625" style="1" customWidth="1"/>
    <col min="3270" max="3516" width="9.1796875" style="1"/>
    <col min="3517" max="3517" width="51.1796875" style="1" customWidth="1"/>
    <col min="3518" max="3525" width="9.81640625" style="1" customWidth="1"/>
    <col min="3526" max="3772" width="9.1796875" style="1"/>
    <col min="3773" max="3773" width="51.1796875" style="1" customWidth="1"/>
    <col min="3774" max="3781" width="9.81640625" style="1" customWidth="1"/>
    <col min="3782" max="4028" width="9.1796875" style="1"/>
    <col min="4029" max="4029" width="51.1796875" style="1" customWidth="1"/>
    <col min="4030" max="4037" width="9.81640625" style="1" customWidth="1"/>
    <col min="4038" max="4284" width="9.1796875" style="1"/>
    <col min="4285" max="4285" width="51.1796875" style="1" customWidth="1"/>
    <col min="4286" max="4293" width="9.81640625" style="1" customWidth="1"/>
    <col min="4294" max="4540" width="9.1796875" style="1"/>
    <col min="4541" max="4541" width="51.1796875" style="1" customWidth="1"/>
    <col min="4542" max="4549" width="9.81640625" style="1" customWidth="1"/>
    <col min="4550" max="4796" width="9.1796875" style="1"/>
    <col min="4797" max="4797" width="51.1796875" style="1" customWidth="1"/>
    <col min="4798" max="4805" width="9.81640625" style="1" customWidth="1"/>
    <col min="4806" max="5052" width="9.1796875" style="1"/>
    <col min="5053" max="5053" width="51.1796875" style="1" customWidth="1"/>
    <col min="5054" max="5061" width="9.81640625" style="1" customWidth="1"/>
    <col min="5062" max="5308" width="9.1796875" style="1"/>
    <col min="5309" max="5309" width="51.1796875" style="1" customWidth="1"/>
    <col min="5310" max="5317" width="9.81640625" style="1" customWidth="1"/>
    <col min="5318" max="5564" width="9.1796875" style="1"/>
    <col min="5565" max="5565" width="51.1796875" style="1" customWidth="1"/>
    <col min="5566" max="5573" width="9.81640625" style="1" customWidth="1"/>
    <col min="5574" max="5820" width="9.1796875" style="1"/>
    <col min="5821" max="5821" width="51.1796875" style="1" customWidth="1"/>
    <col min="5822" max="5829" width="9.81640625" style="1" customWidth="1"/>
    <col min="5830" max="6076" width="9.1796875" style="1"/>
    <col min="6077" max="6077" width="51.1796875" style="1" customWidth="1"/>
    <col min="6078" max="6085" width="9.81640625" style="1" customWidth="1"/>
    <col min="6086" max="6332" width="9.1796875" style="1"/>
    <col min="6333" max="6333" width="51.1796875" style="1" customWidth="1"/>
    <col min="6334" max="6341" width="9.81640625" style="1" customWidth="1"/>
    <col min="6342" max="6588" width="9.1796875" style="1"/>
    <col min="6589" max="6589" width="51.1796875" style="1" customWidth="1"/>
    <col min="6590" max="6597" width="9.81640625" style="1" customWidth="1"/>
    <col min="6598" max="6844" width="9.1796875" style="1"/>
    <col min="6845" max="6845" width="51.1796875" style="1" customWidth="1"/>
    <col min="6846" max="6853" width="9.81640625" style="1" customWidth="1"/>
    <col min="6854" max="7100" width="9.1796875" style="1"/>
    <col min="7101" max="7101" width="51.1796875" style="1" customWidth="1"/>
    <col min="7102" max="7109" width="9.81640625" style="1" customWidth="1"/>
    <col min="7110" max="7356" width="9.1796875" style="1"/>
    <col min="7357" max="7357" width="51.1796875" style="1" customWidth="1"/>
    <col min="7358" max="7365" width="9.81640625" style="1" customWidth="1"/>
    <col min="7366" max="7612" width="9.1796875" style="1"/>
    <col min="7613" max="7613" width="51.1796875" style="1" customWidth="1"/>
    <col min="7614" max="7621" width="9.81640625" style="1" customWidth="1"/>
    <col min="7622" max="7868" width="9.1796875" style="1"/>
    <col min="7869" max="7869" width="51.1796875" style="1" customWidth="1"/>
    <col min="7870" max="7877" width="9.81640625" style="1" customWidth="1"/>
    <col min="7878" max="8124" width="9.1796875" style="1"/>
    <col min="8125" max="8125" width="51.1796875" style="1" customWidth="1"/>
    <col min="8126" max="8133" width="9.81640625" style="1" customWidth="1"/>
    <col min="8134" max="8380" width="9.1796875" style="1"/>
    <col min="8381" max="8381" width="51.1796875" style="1" customWidth="1"/>
    <col min="8382" max="8389" width="9.81640625" style="1" customWidth="1"/>
    <col min="8390" max="8636" width="9.1796875" style="1"/>
    <col min="8637" max="8637" width="51.1796875" style="1" customWidth="1"/>
    <col min="8638" max="8645" width="9.81640625" style="1" customWidth="1"/>
    <col min="8646" max="8892" width="9.1796875" style="1"/>
    <col min="8893" max="8893" width="51.1796875" style="1" customWidth="1"/>
    <col min="8894" max="8901" width="9.81640625" style="1" customWidth="1"/>
    <col min="8902" max="9148" width="9.1796875" style="1"/>
    <col min="9149" max="9149" width="51.1796875" style="1" customWidth="1"/>
    <col min="9150" max="9157" width="9.81640625" style="1" customWidth="1"/>
    <col min="9158" max="9404" width="9.1796875" style="1"/>
    <col min="9405" max="9405" width="51.1796875" style="1" customWidth="1"/>
    <col min="9406" max="9413" width="9.81640625" style="1" customWidth="1"/>
    <col min="9414" max="9660" width="9.1796875" style="1"/>
    <col min="9661" max="9661" width="51.1796875" style="1" customWidth="1"/>
    <col min="9662" max="9669" width="9.81640625" style="1" customWidth="1"/>
    <col min="9670" max="9916" width="9.1796875" style="1"/>
    <col min="9917" max="9917" width="51.1796875" style="1" customWidth="1"/>
    <col min="9918" max="9925" width="9.81640625" style="1" customWidth="1"/>
    <col min="9926" max="10172" width="9.1796875" style="1"/>
    <col min="10173" max="10173" width="51.1796875" style="1" customWidth="1"/>
    <col min="10174" max="10181" width="9.81640625" style="1" customWidth="1"/>
    <col min="10182" max="10428" width="9.1796875" style="1"/>
    <col min="10429" max="10429" width="51.1796875" style="1" customWidth="1"/>
    <col min="10430" max="10437" width="9.81640625" style="1" customWidth="1"/>
    <col min="10438" max="10684" width="9.1796875" style="1"/>
    <col min="10685" max="10685" width="51.1796875" style="1" customWidth="1"/>
    <col min="10686" max="10693" width="9.81640625" style="1" customWidth="1"/>
    <col min="10694" max="10940" width="9.1796875" style="1"/>
    <col min="10941" max="10941" width="51.1796875" style="1" customWidth="1"/>
    <col min="10942" max="10949" width="9.81640625" style="1" customWidth="1"/>
    <col min="10950" max="11196" width="9.1796875" style="1"/>
    <col min="11197" max="11197" width="51.1796875" style="1" customWidth="1"/>
    <col min="11198" max="11205" width="9.81640625" style="1" customWidth="1"/>
    <col min="11206" max="11452" width="9.1796875" style="1"/>
    <col min="11453" max="11453" width="51.1796875" style="1" customWidth="1"/>
    <col min="11454" max="11461" width="9.81640625" style="1" customWidth="1"/>
    <col min="11462" max="11708" width="9.1796875" style="1"/>
    <col min="11709" max="11709" width="51.1796875" style="1" customWidth="1"/>
    <col min="11710" max="11717" width="9.81640625" style="1" customWidth="1"/>
    <col min="11718" max="11964" width="9.1796875" style="1"/>
    <col min="11965" max="11965" width="51.1796875" style="1" customWidth="1"/>
    <col min="11966" max="11973" width="9.81640625" style="1" customWidth="1"/>
    <col min="11974" max="12220" width="9.1796875" style="1"/>
    <col min="12221" max="12221" width="51.1796875" style="1" customWidth="1"/>
    <col min="12222" max="12229" width="9.81640625" style="1" customWidth="1"/>
    <col min="12230" max="12476" width="9.1796875" style="1"/>
    <col min="12477" max="12477" width="51.1796875" style="1" customWidth="1"/>
    <col min="12478" max="12485" width="9.81640625" style="1" customWidth="1"/>
    <col min="12486" max="12732" width="9.1796875" style="1"/>
    <col min="12733" max="12733" width="51.1796875" style="1" customWidth="1"/>
    <col min="12734" max="12741" width="9.81640625" style="1" customWidth="1"/>
    <col min="12742" max="12988" width="9.1796875" style="1"/>
    <col min="12989" max="12989" width="51.1796875" style="1" customWidth="1"/>
    <col min="12990" max="12997" width="9.81640625" style="1" customWidth="1"/>
    <col min="12998" max="13244" width="9.1796875" style="1"/>
    <col min="13245" max="13245" width="51.1796875" style="1" customWidth="1"/>
    <col min="13246" max="13253" width="9.81640625" style="1" customWidth="1"/>
    <col min="13254" max="13500" width="9.1796875" style="1"/>
    <col min="13501" max="13501" width="51.1796875" style="1" customWidth="1"/>
    <col min="13502" max="13509" width="9.81640625" style="1" customWidth="1"/>
    <col min="13510" max="13756" width="9.1796875" style="1"/>
    <col min="13757" max="13757" width="51.1796875" style="1" customWidth="1"/>
    <col min="13758" max="13765" width="9.81640625" style="1" customWidth="1"/>
    <col min="13766" max="14012" width="9.1796875" style="1"/>
    <col min="14013" max="14013" width="51.1796875" style="1" customWidth="1"/>
    <col min="14014" max="14021" width="9.81640625" style="1" customWidth="1"/>
    <col min="14022" max="14268" width="9.1796875" style="1"/>
    <col min="14269" max="14269" width="51.1796875" style="1" customWidth="1"/>
    <col min="14270" max="14277" width="9.81640625" style="1" customWidth="1"/>
    <col min="14278" max="14524" width="9.1796875" style="1"/>
    <col min="14525" max="14525" width="51.1796875" style="1" customWidth="1"/>
    <col min="14526" max="14533" width="9.81640625" style="1" customWidth="1"/>
    <col min="14534" max="14780" width="9.1796875" style="1"/>
    <col min="14781" max="14781" width="51.1796875" style="1" customWidth="1"/>
    <col min="14782" max="14789" width="9.81640625" style="1" customWidth="1"/>
    <col min="14790" max="15036" width="9.1796875" style="1"/>
    <col min="15037" max="15037" width="51.1796875" style="1" customWidth="1"/>
    <col min="15038" max="15045" width="9.81640625" style="1" customWidth="1"/>
    <col min="15046" max="15292" width="9.1796875" style="1"/>
    <col min="15293" max="15293" width="51.1796875" style="1" customWidth="1"/>
    <col min="15294" max="15301" width="9.81640625" style="1" customWidth="1"/>
    <col min="15302" max="15548" width="9.1796875" style="1"/>
    <col min="15549" max="15549" width="51.1796875" style="1" customWidth="1"/>
    <col min="15550" max="15557" width="9.81640625" style="1" customWidth="1"/>
    <col min="15558" max="15804" width="9.1796875" style="1"/>
    <col min="15805" max="15805" width="51.1796875" style="1" customWidth="1"/>
    <col min="15806" max="15813" width="9.81640625" style="1" customWidth="1"/>
    <col min="15814" max="16060" width="9.1796875" style="1"/>
    <col min="16061" max="16061" width="51.1796875" style="1" customWidth="1"/>
    <col min="16062" max="16069" width="9.81640625" style="1" customWidth="1"/>
    <col min="16070" max="16384" width="9.1796875" style="1"/>
  </cols>
  <sheetData>
    <row r="1" spans="2:9" ht="14" x14ac:dyDescent="0.3">
      <c r="H1" s="36" t="s">
        <v>170</v>
      </c>
    </row>
    <row r="2" spans="2:9" ht="28.5" customHeight="1" x14ac:dyDescent="0.3">
      <c r="B2" s="176" t="s">
        <v>171</v>
      </c>
      <c r="C2" s="176"/>
      <c r="D2" s="176"/>
      <c r="E2" s="176"/>
      <c r="F2" s="176"/>
      <c r="G2" s="176"/>
      <c r="H2" s="176"/>
    </row>
    <row r="3" spans="2:9" x14ac:dyDescent="0.3">
      <c r="B3" s="177">
        <v>2020</v>
      </c>
      <c r="C3" s="177"/>
      <c r="D3" s="177"/>
      <c r="E3" s="177"/>
      <c r="F3" s="177"/>
      <c r="G3" s="177"/>
      <c r="H3" s="177"/>
    </row>
    <row r="4" spans="2:9" ht="15" customHeight="1" x14ac:dyDescent="0.3">
      <c r="B4" s="10" t="s">
        <v>115</v>
      </c>
      <c r="C4" s="11"/>
      <c r="D4" s="11"/>
      <c r="E4" s="11"/>
      <c r="F4" s="11"/>
      <c r="G4" s="11"/>
      <c r="H4" s="11"/>
    </row>
    <row r="5" spans="2:9" ht="17.5" customHeight="1" x14ac:dyDescent="0.3">
      <c r="B5" s="45" t="s">
        <v>76</v>
      </c>
      <c r="C5" s="186" t="s">
        <v>0</v>
      </c>
      <c r="D5" s="187" t="s">
        <v>54</v>
      </c>
      <c r="E5" s="187" t="s">
        <v>44</v>
      </c>
      <c r="F5" s="187" t="s">
        <v>45</v>
      </c>
      <c r="G5" s="187" t="s">
        <v>55</v>
      </c>
      <c r="H5" s="187" t="s">
        <v>56</v>
      </c>
    </row>
    <row r="6" spans="2:9" ht="15" customHeight="1" x14ac:dyDescent="0.3">
      <c r="B6" s="92" t="s">
        <v>46</v>
      </c>
      <c r="C6" s="188"/>
      <c r="D6" s="189"/>
      <c r="E6" s="189"/>
      <c r="F6" s="189"/>
      <c r="G6" s="189"/>
      <c r="H6" s="189"/>
    </row>
    <row r="7" spans="2:9" ht="14" customHeight="1" x14ac:dyDescent="0.3">
      <c r="B7" s="40" t="s">
        <v>0</v>
      </c>
      <c r="C7" s="65">
        <f>+'Q12'!C7/'Q2'!C7*100</f>
        <v>34.576963303797335</v>
      </c>
      <c r="D7" s="65">
        <f>+'Q12'!D7/'Q2'!D7*100</f>
        <v>9.7613384148767786</v>
      </c>
      <c r="E7" s="65">
        <f>+'Q12'!E7/'Q2'!E7*100</f>
        <v>23.132066118853785</v>
      </c>
      <c r="F7" s="65">
        <f>+'Q12'!F7/'Q2'!F7*100</f>
        <v>39.958620668763906</v>
      </c>
      <c r="G7" s="65">
        <f>+'Q12'!G7/'Q2'!G7*100</f>
        <v>50.126589688428382</v>
      </c>
      <c r="H7" s="65">
        <f>+'Q12'!H7/'Q2'!H7*100</f>
        <v>56.017321339535144</v>
      </c>
    </row>
    <row r="8" spans="2:9" ht="14" customHeight="1" x14ac:dyDescent="0.3">
      <c r="B8" s="10" t="s">
        <v>53</v>
      </c>
      <c r="C8" s="65">
        <f>+'Q12'!C8/'Q2'!C8*100</f>
        <v>14.973354457727206</v>
      </c>
      <c r="D8" s="12">
        <f>+'Q12'!D8/'Q2'!D8*100</f>
        <v>6.5836170058665893</v>
      </c>
      <c r="E8" s="12">
        <f>+'Q12'!E8/'Q2'!E8*100</f>
        <v>15.274749721913237</v>
      </c>
      <c r="F8" s="12">
        <f>+'Q12'!F8/'Q2'!F8*100</f>
        <v>21.787631597294848</v>
      </c>
      <c r="G8" s="12">
        <f>+'Q12'!G8/'Q2'!G8*100</f>
        <v>42.798034652185159</v>
      </c>
      <c r="H8" s="12">
        <f>+'Q12'!H8/'Q2'!H8*100</f>
        <v>32.272325375773654</v>
      </c>
    </row>
    <row r="9" spans="2:9" ht="14" customHeight="1" x14ac:dyDescent="0.3">
      <c r="B9" s="10" t="s">
        <v>47</v>
      </c>
      <c r="C9" s="65">
        <f>+'Q12'!C9/'Q2'!C9*100</f>
        <v>34.27592116538132</v>
      </c>
      <c r="D9" s="12">
        <f>+'Q12'!D9/'Q2'!D9*100</f>
        <v>16.503992901508429</v>
      </c>
      <c r="E9" s="12">
        <f>+'Q12'!E9/'Q2'!E9*100</f>
        <v>28.931223764933804</v>
      </c>
      <c r="F9" s="12">
        <f>+'Q12'!F9/'Q2'!F9*100</f>
        <v>40.471092077087796</v>
      </c>
      <c r="G9" s="12">
        <f>+'Q12'!G9/'Q2'!G9*100</f>
        <v>31.079478054567023</v>
      </c>
      <c r="H9" s="12">
        <f>+'Q12'!H9/'Q2'!H9*100</f>
        <v>56.726094003241492</v>
      </c>
    </row>
    <row r="10" spans="2:9" ht="14" customHeight="1" x14ac:dyDescent="0.3">
      <c r="B10" s="10" t="s">
        <v>48</v>
      </c>
      <c r="C10" s="65">
        <f>+'Q12'!C10/'Q2'!C10*100</f>
        <v>37.646823765998128</v>
      </c>
      <c r="D10" s="12">
        <f>+'Q12'!D10/'Q2'!D10*100</f>
        <v>8.9266240847484042</v>
      </c>
      <c r="E10" s="12">
        <f>+'Q12'!E10/'Q2'!E10*100</f>
        <v>22.328158741800106</v>
      </c>
      <c r="F10" s="12">
        <f>+'Q12'!F10/'Q2'!F10*100</f>
        <v>42.382698361830073</v>
      </c>
      <c r="G10" s="12">
        <f>+'Q12'!G10/'Q2'!G10*100</f>
        <v>54.511575381140595</v>
      </c>
      <c r="H10" s="12">
        <f>+'Q12'!H10/'Q2'!H10*100</f>
        <v>60.64292826324025</v>
      </c>
    </row>
    <row r="11" spans="2:9" s="98" customFormat="1" ht="14" hidden="1" customHeight="1" outlineLevel="1" x14ac:dyDescent="0.35">
      <c r="B11" s="99" t="s">
        <v>291</v>
      </c>
      <c r="C11" s="119">
        <f>+'Q12'!C11/'Q2'!C11*100</f>
        <v>41.110483521391323</v>
      </c>
      <c r="D11" s="118">
        <f>+'Q12'!D11/'Q2'!D11*100</f>
        <v>8.1636396991377733</v>
      </c>
      <c r="E11" s="118">
        <f>+'Q12'!E11/'Q2'!E11*100</f>
        <v>24.225873232612429</v>
      </c>
      <c r="F11" s="118">
        <f>+'Q12'!F11/'Q2'!F11*100</f>
        <v>53.543276359946937</v>
      </c>
      <c r="G11" s="118">
        <f>+'Q12'!G11/'Q2'!G11*100</f>
        <v>58.874836458787613</v>
      </c>
      <c r="H11" s="118">
        <f>+'Q12'!H11/'Q2'!H11*100</f>
        <v>74.889981879368364</v>
      </c>
      <c r="I11" s="14"/>
    </row>
    <row r="12" spans="2:9" s="98" customFormat="1" ht="14" hidden="1" customHeight="1" outlineLevel="1" x14ac:dyDescent="0.35">
      <c r="B12" s="99" t="s">
        <v>292</v>
      </c>
      <c r="C12" s="119">
        <f>+'Q12'!C12/'Q2'!C12*100</f>
        <v>45.761138613861384</v>
      </c>
      <c r="D12" s="118">
        <f>+'Q12'!D12/'Q2'!D12*100</f>
        <v>9.7331240188383052</v>
      </c>
      <c r="E12" s="118">
        <f>+'Q12'!E12/'Q2'!E12*100</f>
        <v>31.99569081605171</v>
      </c>
      <c r="F12" s="118">
        <f>+'Q12'!F12/'Q2'!F12*100</f>
        <v>51.995713903027053</v>
      </c>
      <c r="G12" s="118">
        <f>+'Q12'!G12/'Q2'!G12*100</f>
        <v>98.559077809798268</v>
      </c>
      <c r="H12" s="118">
        <f>+'Q12'!H12/'Q2'!H12*100</f>
        <v>60.113960113960118</v>
      </c>
      <c r="I12" s="14"/>
    </row>
    <row r="13" spans="2:9" s="98" customFormat="1" ht="14" hidden="1" customHeight="1" outlineLevel="1" x14ac:dyDescent="0.35">
      <c r="B13" s="99" t="s">
        <v>293</v>
      </c>
      <c r="C13" s="119">
        <f>+'Q12'!C13/'Q2'!C13*100</f>
        <v>96.509240246406563</v>
      </c>
      <c r="D13" s="145" t="s">
        <v>100</v>
      </c>
      <c r="E13" s="145" t="s">
        <v>100</v>
      </c>
      <c r="F13" s="145" t="s">
        <v>100</v>
      </c>
      <c r="G13" s="118">
        <f>+'Q12'!G13/'Q2'!G13*100</f>
        <v>96.509240246406563</v>
      </c>
      <c r="H13" s="145" t="s">
        <v>100</v>
      </c>
      <c r="I13" s="14"/>
    </row>
    <row r="14" spans="2:9" s="98" customFormat="1" ht="14" hidden="1" customHeight="1" outlineLevel="1" x14ac:dyDescent="0.35">
      <c r="B14" s="99" t="s">
        <v>294</v>
      </c>
      <c r="C14" s="119">
        <f>+'Q12'!C14/'Q2'!C14*100</f>
        <v>31.32169833208734</v>
      </c>
      <c r="D14" s="118">
        <f>+'Q12'!D14/'Q2'!D14*100</f>
        <v>7.208872458410351</v>
      </c>
      <c r="E14" s="118">
        <f>+'Q12'!E14/'Q2'!E14*100</f>
        <v>19.896907216494846</v>
      </c>
      <c r="F14" s="118">
        <f>+'Q12'!F14/'Q2'!F14*100</f>
        <v>38.301125244618397</v>
      </c>
      <c r="G14" s="118">
        <f>+'Q12'!G14/'Q2'!G14*100</f>
        <v>26.08274860875877</v>
      </c>
      <c r="H14" s="118">
        <f>+'Q12'!H14/'Q2'!H14*100</f>
        <v>45.483816302321642</v>
      </c>
      <c r="I14" s="14"/>
    </row>
    <row r="15" spans="2:9" s="98" customFormat="1" ht="14" hidden="1" customHeight="1" outlineLevel="1" x14ac:dyDescent="0.35">
      <c r="B15" s="99" t="s">
        <v>295</v>
      </c>
      <c r="C15" s="119">
        <f>+'Q12'!C15/'Q2'!C15*100</f>
        <v>19.849106358042778</v>
      </c>
      <c r="D15" s="118">
        <f>+'Q12'!D15/'Q2'!D15*100</f>
        <v>3.8904899135446689</v>
      </c>
      <c r="E15" s="118">
        <f>+'Q12'!E15/'Q2'!E15*100</f>
        <v>9.5066945771949918</v>
      </c>
      <c r="F15" s="118">
        <f>+'Q12'!F15/'Q2'!F15*100</f>
        <v>26.985910068363449</v>
      </c>
      <c r="G15" s="118">
        <f>+'Q12'!G15/'Q2'!G15*100</f>
        <v>51.594746716697934</v>
      </c>
      <c r="H15" s="118">
        <f>+'Q12'!H15/'Q2'!H15*100</f>
        <v>38.844413505046987</v>
      </c>
      <c r="I15" s="14"/>
    </row>
    <row r="16" spans="2:9" s="98" customFormat="1" ht="14" hidden="1" customHeight="1" outlineLevel="1" x14ac:dyDescent="0.35">
      <c r="B16" s="99" t="s">
        <v>296</v>
      </c>
      <c r="C16" s="119">
        <f>+'Q12'!C16/'Q2'!C16*100</f>
        <v>15.669683368896084</v>
      </c>
      <c r="D16" s="118">
        <f>+'Q12'!D16/'Q2'!D16*100</f>
        <v>4.7601476014760147</v>
      </c>
      <c r="E16" s="118">
        <f>+'Q12'!E16/'Q2'!E16*100</f>
        <v>5.988439306358381</v>
      </c>
      <c r="F16" s="118">
        <f>+'Q12'!F16/'Q2'!F16*100</f>
        <v>18.68215371254885</v>
      </c>
      <c r="G16" s="118">
        <f>+'Q12'!G16/'Q2'!G16*100</f>
        <v>10.667823070251519</v>
      </c>
      <c r="H16" s="118">
        <f>+'Q12'!H16/'Q2'!H16*100</f>
        <v>41.188618632400178</v>
      </c>
      <c r="I16" s="14"/>
    </row>
    <row r="17" spans="2:9" s="98" customFormat="1" ht="14" hidden="1" customHeight="1" outlineLevel="1" x14ac:dyDescent="0.35">
      <c r="B17" s="99" t="s">
        <v>297</v>
      </c>
      <c r="C17" s="119">
        <f>+'Q12'!C17/'Q2'!C17*100</f>
        <v>37.014199487602589</v>
      </c>
      <c r="D17" s="118">
        <f>+'Q12'!D17/'Q2'!D17*100</f>
        <v>10.868124585818423</v>
      </c>
      <c r="E17" s="118">
        <f>+'Q12'!E17/'Q2'!E17*100</f>
        <v>23.955397622840337</v>
      </c>
      <c r="F17" s="118">
        <f>+'Q12'!F17/'Q2'!F17*100</f>
        <v>49.606580829756794</v>
      </c>
      <c r="G17" s="118">
        <f>+'Q12'!G17/'Q2'!G17*100</f>
        <v>73.122691834222408</v>
      </c>
      <c r="H17" s="118">
        <f>+'Q12'!H17/'Q2'!H17*100</f>
        <v>65.7871972318339</v>
      </c>
      <c r="I17" s="14"/>
    </row>
    <row r="18" spans="2:9" s="98" customFormat="1" ht="14" hidden="1" customHeight="1" outlineLevel="1" x14ac:dyDescent="0.35">
      <c r="B18" s="99" t="s">
        <v>298</v>
      </c>
      <c r="C18" s="119">
        <f>+'Q12'!C18/'Q2'!C18*100</f>
        <v>57.34359054870869</v>
      </c>
      <c r="D18" s="118">
        <f>+'Q12'!D18/'Q2'!D18*100</f>
        <v>10.482529118136439</v>
      </c>
      <c r="E18" s="118">
        <f>+'Q12'!E18/'Q2'!E18*100</f>
        <v>27.74647887323944</v>
      </c>
      <c r="F18" s="118">
        <f>+'Q12'!F18/'Q2'!F18*100</f>
        <v>60.973810402065652</v>
      </c>
      <c r="G18" s="118">
        <f>+'Q12'!G18/'Q2'!G18*100</f>
        <v>73.068805403123676</v>
      </c>
      <c r="H18" s="118">
        <f>+'Q12'!H18/'Q2'!H18*100</f>
        <v>72.801082543978339</v>
      </c>
      <c r="I18" s="14"/>
    </row>
    <row r="19" spans="2:9" s="98" customFormat="1" ht="14" hidden="1" customHeight="1" outlineLevel="1" x14ac:dyDescent="0.35">
      <c r="B19" s="99" t="s">
        <v>299</v>
      </c>
      <c r="C19" s="119">
        <f>+'Q12'!C19/'Q2'!C19*100</f>
        <v>25.836206093356939</v>
      </c>
      <c r="D19" s="118">
        <f>+'Q12'!D19/'Q2'!D19*100</f>
        <v>8.7999999999999989</v>
      </c>
      <c r="E19" s="118">
        <f>+'Q12'!E19/'Q2'!E19*100</f>
        <v>19.342240493319629</v>
      </c>
      <c r="F19" s="118">
        <f>+'Q12'!F19/'Q2'!F19*100</f>
        <v>42.31506324262169</v>
      </c>
      <c r="G19" s="118">
        <f>+'Q12'!G19/'Q2'!G19*100</f>
        <v>33.986928104575163</v>
      </c>
      <c r="H19" s="118">
        <f>+'Q12'!H19/'Q2'!H19*100</f>
        <v>60.597439544807962</v>
      </c>
      <c r="I19" s="14"/>
    </row>
    <row r="20" spans="2:9" s="98" customFormat="1" ht="14" hidden="1" customHeight="1" outlineLevel="1" x14ac:dyDescent="0.35">
      <c r="B20" s="99" t="s">
        <v>300</v>
      </c>
      <c r="C20" s="119">
        <f>+'Q12'!C20/'Q2'!C20*100</f>
        <v>72.607879924953096</v>
      </c>
      <c r="D20" s="118">
        <f>+'Q12'!D20/'Q2'!D20*100</f>
        <v>9.0909090909090917</v>
      </c>
      <c r="E20" s="118">
        <f>+'Q12'!E20/'Q2'!E20*100</f>
        <v>60.833333333333329</v>
      </c>
      <c r="F20" s="145" t="s">
        <v>100</v>
      </c>
      <c r="G20" s="145" t="s">
        <v>100</v>
      </c>
      <c r="H20" s="118">
        <f>+'Q12'!H20/'Q2'!H20*100</f>
        <v>74.04632152588556</v>
      </c>
      <c r="I20" s="14"/>
    </row>
    <row r="21" spans="2:9" s="98" customFormat="1" ht="14" hidden="1" customHeight="1" outlineLevel="1" x14ac:dyDescent="0.35">
      <c r="B21" s="99" t="s">
        <v>301</v>
      </c>
      <c r="C21" s="119">
        <f>+'Q12'!C21/'Q2'!C21*100</f>
        <v>58.538454986798392</v>
      </c>
      <c r="D21" s="118">
        <f>+'Q12'!D21/'Q2'!D21*100</f>
        <v>21.058688147295744</v>
      </c>
      <c r="E21" s="118">
        <f>+'Q12'!E21/'Q2'!E21*100</f>
        <v>48.63059452237809</v>
      </c>
      <c r="F21" s="118">
        <f>+'Q12'!F21/'Q2'!F21*100</f>
        <v>64.762611275964389</v>
      </c>
      <c r="G21" s="118">
        <f>+'Q12'!G21/'Q2'!G21*100</f>
        <v>73.584905660377359</v>
      </c>
      <c r="H21" s="118">
        <f>+'Q12'!H21/'Q2'!H21*100</f>
        <v>68.253968253968253</v>
      </c>
      <c r="I21" s="14"/>
    </row>
    <row r="22" spans="2:9" s="98" customFormat="1" ht="14" hidden="1" customHeight="1" outlineLevel="1" x14ac:dyDescent="0.35">
      <c r="B22" s="99" t="s">
        <v>302</v>
      </c>
      <c r="C22" s="119">
        <f>+'Q12'!C22/'Q2'!C22*100</f>
        <v>76.504021447721186</v>
      </c>
      <c r="D22" s="118">
        <f>+'Q12'!D22/'Q2'!D22*100</f>
        <v>38.211382113821138</v>
      </c>
      <c r="E22" s="118">
        <f>+'Q12'!E22/'Q2'!E22*100</f>
        <v>56.410256410256409</v>
      </c>
      <c r="F22" s="118">
        <f>+'Q12'!F22/'Q2'!F22*100</f>
        <v>70.565232847493775</v>
      </c>
      <c r="G22" s="118">
        <f>+'Q12'!G22/'Q2'!G22*100</f>
        <v>74.016081252644938</v>
      </c>
      <c r="H22" s="118">
        <f>+'Q12'!H22/'Q2'!H22*100</f>
        <v>87.852368497529781</v>
      </c>
      <c r="I22" s="14"/>
    </row>
    <row r="23" spans="2:9" s="98" customFormat="1" ht="14" hidden="1" customHeight="1" outlineLevel="1" x14ac:dyDescent="0.35">
      <c r="B23" s="99" t="s">
        <v>303</v>
      </c>
      <c r="C23" s="119">
        <f>+'Q12'!C23/'Q2'!C23*100</f>
        <v>54.009786597798012</v>
      </c>
      <c r="D23" s="118">
        <f>+'Q12'!D23/'Q2'!D23*100</f>
        <v>13.967611336032389</v>
      </c>
      <c r="E23" s="118">
        <f>+'Q12'!E23/'Q2'!E23*100</f>
        <v>33.891081294396216</v>
      </c>
      <c r="F23" s="118">
        <f>+'Q12'!F23/'Q2'!F23*100</f>
        <v>49.685046164466307</v>
      </c>
      <c r="G23" s="118">
        <f>+'Q12'!G23/'Q2'!G23*100</f>
        <v>73.764656616415408</v>
      </c>
      <c r="H23" s="118">
        <f>+'Q12'!H23/'Q2'!H23*100</f>
        <v>75.400696864111495</v>
      </c>
      <c r="I23" s="14"/>
    </row>
    <row r="24" spans="2:9" s="98" customFormat="1" ht="14" hidden="1" customHeight="1" outlineLevel="1" x14ac:dyDescent="0.35">
      <c r="B24" s="99" t="s">
        <v>304</v>
      </c>
      <c r="C24" s="119">
        <f>+'Q12'!C24/'Q2'!C24*100</f>
        <v>34.501775529968789</v>
      </c>
      <c r="D24" s="118">
        <f>+'Q12'!D24/'Q2'!D24*100</f>
        <v>8.8112232340635011</v>
      </c>
      <c r="E24" s="118">
        <f>+'Q12'!E24/'Q2'!E24*100</f>
        <v>27.094510936855137</v>
      </c>
      <c r="F24" s="118">
        <f>+'Q12'!F24/'Q2'!F24*100</f>
        <v>41.554462630008871</v>
      </c>
      <c r="G24" s="118">
        <f>+'Q12'!G24/'Q2'!G24*100</f>
        <v>35.309076682316118</v>
      </c>
      <c r="H24" s="118">
        <f>+'Q12'!H24/'Q2'!H24*100</f>
        <v>48.830904778041337</v>
      </c>
      <c r="I24" s="14"/>
    </row>
    <row r="25" spans="2:9" s="98" customFormat="1" ht="14" hidden="1" customHeight="1" outlineLevel="1" x14ac:dyDescent="0.35">
      <c r="B25" s="99" t="s">
        <v>305</v>
      </c>
      <c r="C25" s="119">
        <f>+'Q12'!C25/'Q2'!C25*100</f>
        <v>52.501450957632031</v>
      </c>
      <c r="D25" s="118">
        <f>+'Q12'!D25/'Q2'!D25*100</f>
        <v>8.2857142857142847</v>
      </c>
      <c r="E25" s="118">
        <f>+'Q12'!E25/'Q2'!E25*100</f>
        <v>39.728958630527814</v>
      </c>
      <c r="F25" s="118">
        <f>+'Q12'!F25/'Q2'!F25*100</f>
        <v>53.886792452830193</v>
      </c>
      <c r="G25" s="118">
        <f>+'Q12'!G25/'Q2'!G25*100</f>
        <v>56.096528365791698</v>
      </c>
      <c r="H25" s="118">
        <f>+'Q12'!H25/'Q2'!H25*100</f>
        <v>89.353612167300383</v>
      </c>
      <c r="I25" s="14"/>
    </row>
    <row r="26" spans="2:9" s="98" customFormat="1" ht="14" hidden="1" customHeight="1" outlineLevel="1" x14ac:dyDescent="0.35">
      <c r="B26" s="99" t="s">
        <v>306</v>
      </c>
      <c r="C26" s="119">
        <f>+'Q12'!C26/'Q2'!C26*100</f>
        <v>33.593256059009484</v>
      </c>
      <c r="D26" s="118">
        <f>+'Q12'!D26/'Q2'!D26*100</f>
        <v>10.325833979829326</v>
      </c>
      <c r="E26" s="118">
        <f>+'Q12'!E26/'Q2'!E26*100</f>
        <v>28.891016095866128</v>
      </c>
      <c r="F26" s="118">
        <f>+'Q12'!F26/'Q2'!F26*100</f>
        <v>43.653045432772025</v>
      </c>
      <c r="G26" s="118">
        <f>+'Q12'!G26/'Q2'!G26*100</f>
        <v>63.621879978757299</v>
      </c>
      <c r="H26" s="118">
        <f>+'Q12'!H26/'Q2'!H26*100</f>
        <v>45.445266649655522</v>
      </c>
      <c r="I26" s="14"/>
    </row>
    <row r="27" spans="2:9" s="98" customFormat="1" ht="14" hidden="1" customHeight="1" outlineLevel="1" x14ac:dyDescent="0.35">
      <c r="B27" s="99" t="s">
        <v>307</v>
      </c>
      <c r="C27" s="119">
        <f>+'Q12'!C27/'Q2'!C27*100</f>
        <v>60.061394296792955</v>
      </c>
      <c r="D27" s="118">
        <f>+'Q12'!D27/'Q2'!D27*100</f>
        <v>12.204724409448819</v>
      </c>
      <c r="E27" s="118">
        <f>+'Q12'!E27/'Q2'!E27*100</f>
        <v>46.907706945765938</v>
      </c>
      <c r="F27" s="118">
        <f>+'Q12'!F27/'Q2'!F27*100</f>
        <v>35.444444444444443</v>
      </c>
      <c r="G27" s="118">
        <f>+'Q12'!G27/'Q2'!G27*100</f>
        <v>47.392923649906891</v>
      </c>
      <c r="H27" s="118">
        <f>+'Q12'!H27/'Q2'!H27*100</f>
        <v>74.589041095890408</v>
      </c>
      <c r="I27" s="14"/>
    </row>
    <row r="28" spans="2:9" s="98" customFormat="1" ht="14" hidden="1" customHeight="1" outlineLevel="1" x14ac:dyDescent="0.35">
      <c r="B28" s="99" t="s">
        <v>308</v>
      </c>
      <c r="C28" s="119">
        <f>+'Q12'!C28/'Q2'!C28*100</f>
        <v>56.800425192665429</v>
      </c>
      <c r="D28" s="118">
        <f>+'Q12'!D28/'Q2'!D28*100</f>
        <v>11.83206106870229</v>
      </c>
      <c r="E28" s="118">
        <f>+'Q12'!E28/'Q2'!E28*100</f>
        <v>30.622406639004151</v>
      </c>
      <c r="F28" s="118">
        <f>+'Q12'!F28/'Q2'!F28*100</f>
        <v>49.304569968776612</v>
      </c>
      <c r="G28" s="118">
        <f>+'Q12'!G28/'Q2'!G28*100</f>
        <v>62.982456140350877</v>
      </c>
      <c r="H28" s="118">
        <f>+'Q12'!H28/'Q2'!H28*100</f>
        <v>66.838451830037855</v>
      </c>
      <c r="I28" s="14"/>
    </row>
    <row r="29" spans="2:9" s="98" customFormat="1" ht="14" hidden="1" customHeight="1" outlineLevel="1" x14ac:dyDescent="0.35">
      <c r="B29" s="99" t="s">
        <v>309</v>
      </c>
      <c r="C29" s="119">
        <f>+'Q12'!C29/'Q2'!C29*100</f>
        <v>39.162008714405175</v>
      </c>
      <c r="D29" s="118">
        <f>+'Q12'!D29/'Q2'!D29*100</f>
        <v>14.136986301369864</v>
      </c>
      <c r="E29" s="118">
        <f>+'Q12'!E29/'Q2'!E29*100</f>
        <v>27.07597173144876</v>
      </c>
      <c r="F29" s="118">
        <f>+'Q12'!F29/'Q2'!F29*100</f>
        <v>48.284185119110084</v>
      </c>
      <c r="G29" s="118">
        <f>+'Q12'!G29/'Q2'!G29*100</f>
        <v>58.535489667565145</v>
      </c>
      <c r="H29" s="118">
        <f>+'Q12'!H29/'Q2'!H29*100</f>
        <v>38.186462324393361</v>
      </c>
      <c r="I29" s="14"/>
    </row>
    <row r="30" spans="2:9" s="98" customFormat="1" ht="14" hidden="1" customHeight="1" outlineLevel="1" x14ac:dyDescent="0.35">
      <c r="B30" s="99" t="s">
        <v>310</v>
      </c>
      <c r="C30" s="119">
        <f>+'Q12'!C30/'Q2'!C30*100</f>
        <v>57.263024142312581</v>
      </c>
      <c r="D30" s="118">
        <f>+'Q12'!D30/'Q2'!D30*100</f>
        <v>13.163064833005894</v>
      </c>
      <c r="E30" s="118">
        <f>+'Q12'!E30/'Q2'!E30*100</f>
        <v>31.209232313095836</v>
      </c>
      <c r="F30" s="118">
        <f>+'Q12'!F30/'Q2'!F30*100</f>
        <v>64.129937471404602</v>
      </c>
      <c r="G30" s="118">
        <f>+'Q12'!G30/'Q2'!G30*100</f>
        <v>54.403131115459878</v>
      </c>
      <c r="H30" s="118">
        <f>+'Q12'!H30/'Q2'!H30*100</f>
        <v>59.41565457924537</v>
      </c>
      <c r="I30" s="14"/>
    </row>
    <row r="31" spans="2:9" s="98" customFormat="1" ht="14" hidden="1" customHeight="1" outlineLevel="1" x14ac:dyDescent="0.35">
      <c r="B31" s="99" t="s">
        <v>311</v>
      </c>
      <c r="C31" s="119">
        <f>+'Q12'!C31/'Q2'!C31*100</f>
        <v>61.449541284403672</v>
      </c>
      <c r="D31" s="118">
        <f>+'Q12'!D31/'Q2'!D31*100</f>
        <v>12.676056338028168</v>
      </c>
      <c r="E31" s="118">
        <f>+'Q12'!E31/'Q2'!E31*100</f>
        <v>34.224049331963002</v>
      </c>
      <c r="F31" s="118">
        <f>+'Q12'!F31/'Q2'!F31*100</f>
        <v>61.767134599504537</v>
      </c>
      <c r="G31" s="118">
        <f>+'Q12'!G31/'Q2'!G31*100</f>
        <v>73.696498054474716</v>
      </c>
      <c r="H31" s="118">
        <f>+'Q12'!H31/'Q2'!H31*100</f>
        <v>98.025134649910228</v>
      </c>
      <c r="I31" s="14"/>
    </row>
    <row r="32" spans="2:9" s="98" customFormat="1" ht="14" hidden="1" customHeight="1" outlineLevel="1" x14ac:dyDescent="0.35">
      <c r="B32" s="99" t="s">
        <v>312</v>
      </c>
      <c r="C32" s="119">
        <f>+'Q12'!C32/'Q2'!C32*100</f>
        <v>23.566431107829693</v>
      </c>
      <c r="D32" s="118">
        <f>+'Q12'!D32/'Q2'!D32*100</f>
        <v>5.5989075302380025</v>
      </c>
      <c r="E32" s="118">
        <f>+'Q12'!E32/'Q2'!E32*100</f>
        <v>12.987012987012985</v>
      </c>
      <c r="F32" s="118">
        <f>+'Q12'!F32/'Q2'!F32*100</f>
        <v>31.365756162558295</v>
      </c>
      <c r="G32" s="118">
        <f>+'Q12'!G32/'Q2'!G32*100</f>
        <v>38.461538461538467</v>
      </c>
      <c r="H32" s="118">
        <f>+'Q12'!H32/'Q2'!H32*100</f>
        <v>60.171365395245992</v>
      </c>
      <c r="I32" s="14"/>
    </row>
    <row r="33" spans="2:9" s="98" customFormat="1" ht="14" hidden="1" customHeight="1" outlineLevel="1" x14ac:dyDescent="0.35">
      <c r="B33" s="99" t="s">
        <v>313</v>
      </c>
      <c r="C33" s="119">
        <f>+'Q12'!C33/'Q2'!C33*100</f>
        <v>30.893504780745136</v>
      </c>
      <c r="D33" s="118">
        <f>+'Q12'!D33/'Q2'!D33*100</f>
        <v>8.3058046248230291</v>
      </c>
      <c r="E33" s="118">
        <f>+'Q12'!E33/'Q2'!E33*100</f>
        <v>23.420511313546871</v>
      </c>
      <c r="F33" s="118">
        <f>+'Q12'!F33/'Q2'!F33*100</f>
        <v>34.751965302249928</v>
      </c>
      <c r="G33" s="118">
        <f>+'Q12'!G33/'Q2'!G33*100</f>
        <v>27.065527065527068</v>
      </c>
      <c r="H33" s="118">
        <f>+'Q12'!H33/'Q2'!H33*100</f>
        <v>87.307032590051463</v>
      </c>
      <c r="I33" s="14"/>
    </row>
    <row r="34" spans="2:9" s="98" customFormat="1" ht="14" hidden="1" customHeight="1" outlineLevel="1" x14ac:dyDescent="0.35">
      <c r="B34" s="99" t="s">
        <v>314</v>
      </c>
      <c r="C34" s="119">
        <f>+'Q12'!C34/'Q2'!C34*100</f>
        <v>32.80278670953912</v>
      </c>
      <c r="D34" s="118">
        <f>+'Q12'!D34/'Q2'!D34*100</f>
        <v>12.88974606235937</v>
      </c>
      <c r="E34" s="118">
        <f>+'Q12'!E34/'Q2'!E34*100</f>
        <v>28.113135914958239</v>
      </c>
      <c r="F34" s="118">
        <f>+'Q12'!F34/'Q2'!F34*100</f>
        <v>48.60044587565023</v>
      </c>
      <c r="G34" s="118">
        <f>+'Q12'!G34/'Q2'!G34*100</f>
        <v>45.887016848364723</v>
      </c>
      <c r="H34" s="118">
        <f>+'Q12'!H34/'Q2'!H34*100</f>
        <v>34.651384909264564</v>
      </c>
      <c r="I34" s="14"/>
    </row>
    <row r="35" spans="2:9" ht="14" customHeight="1" collapsed="1" x14ac:dyDescent="0.3">
      <c r="B35" s="100" t="s">
        <v>57</v>
      </c>
      <c r="C35" s="65">
        <f>+'Q12'!C35/'Q2'!C35*100</f>
        <v>81.297767121234827</v>
      </c>
      <c r="D35" s="12">
        <f>+'Q12'!D35/'Q2'!D35*100</f>
        <v>31.853785900783286</v>
      </c>
      <c r="E35" s="12">
        <f>+'Q12'!E35/'Q2'!E35*100</f>
        <v>50</v>
      </c>
      <c r="F35" s="12">
        <f>+'Q12'!F35/'Q2'!F35*100</f>
        <v>79.579831932773104</v>
      </c>
      <c r="G35" s="12">
        <f>+'Q12'!G35/'Q2'!G35*100</f>
        <v>87.904967602591782</v>
      </c>
      <c r="H35" s="12">
        <f>+'Q12'!H35/'Q2'!H35*100</f>
        <v>93.58460304731355</v>
      </c>
    </row>
    <row r="36" spans="2:9" ht="14" customHeight="1" x14ac:dyDescent="0.3">
      <c r="B36" s="100" t="s">
        <v>58</v>
      </c>
      <c r="C36" s="65">
        <f>+'Q12'!C36/'Q2'!C36*100</f>
        <v>54.800108784335052</v>
      </c>
      <c r="D36" s="12">
        <f>+'Q12'!D36/'Q2'!D36*100</f>
        <v>27.225583405358687</v>
      </c>
      <c r="E36" s="12">
        <f>+'Q12'!E36/'Q2'!E36*100</f>
        <v>41.020134228187921</v>
      </c>
      <c r="F36" s="12">
        <f>+'Q12'!F36/'Q2'!F36*100</f>
        <v>59.540146864090524</v>
      </c>
      <c r="G36" s="12">
        <f>+'Q12'!G36/'Q2'!G36*100</f>
        <v>49.309113491693836</v>
      </c>
      <c r="H36" s="12">
        <f>+'Q12'!H36/'Q2'!H36*100</f>
        <v>67.768865608119171</v>
      </c>
    </row>
    <row r="37" spans="2:9" ht="14" customHeight="1" x14ac:dyDescent="0.3">
      <c r="B37" s="102" t="s">
        <v>49</v>
      </c>
      <c r="C37" s="65">
        <f>+'Q12'!C37/'Q2'!C37*100</f>
        <v>23.306170264807736</v>
      </c>
      <c r="D37" s="12">
        <f>+'Q12'!D37/'Q2'!D37*100</f>
        <v>7.9845495930473174</v>
      </c>
      <c r="E37" s="12">
        <f>+'Q12'!E37/'Q2'!E37*100</f>
        <v>19.693345531905511</v>
      </c>
      <c r="F37" s="12">
        <f>+'Q12'!F37/'Q2'!F37*100</f>
        <v>36.659860999401928</v>
      </c>
      <c r="G37" s="12">
        <f>+'Q12'!G37/'Q2'!G37*100</f>
        <v>59.687175941928793</v>
      </c>
      <c r="H37" s="12">
        <f>+'Q12'!H37/'Q2'!H37*100</f>
        <v>61.1879160266257</v>
      </c>
    </row>
    <row r="38" spans="2:9" ht="14" customHeight="1" x14ac:dyDescent="0.3">
      <c r="B38" s="100" t="s">
        <v>50</v>
      </c>
      <c r="C38" s="65">
        <f>+'Q12'!C38/'Q2'!C38*100</f>
        <v>39.45890025522143</v>
      </c>
      <c r="D38" s="12">
        <f>+'Q12'!D38/'Q2'!D38*100</f>
        <v>10.527788202381357</v>
      </c>
      <c r="E38" s="12">
        <f>+'Q12'!E38/'Q2'!E38*100</f>
        <v>25.472750700038148</v>
      </c>
      <c r="F38" s="12">
        <f>+'Q12'!F38/'Q2'!F38*100</f>
        <v>41.571549292421949</v>
      </c>
      <c r="G38" s="12">
        <f>+'Q12'!G38/'Q2'!G38*100</f>
        <v>54.53187927055523</v>
      </c>
      <c r="H38" s="12">
        <f>+'Q12'!H38/'Q2'!H38*100</f>
        <v>81.111445628308971</v>
      </c>
    </row>
    <row r="39" spans="2:9" ht="14" hidden="1" customHeight="1" outlineLevel="1" x14ac:dyDescent="0.3">
      <c r="B39" s="99" t="s">
        <v>315</v>
      </c>
      <c r="C39" s="119">
        <f>+'Q12'!C39/'Q2'!C39*100</f>
        <v>24.555034091915346</v>
      </c>
      <c r="D39" s="118">
        <f>+'Q12'!D39/'Q2'!D39*100</f>
        <v>8.3692353800621877</v>
      </c>
      <c r="E39" s="118">
        <f>+'Q12'!E39/'Q2'!E39*100</f>
        <v>23.415271966527197</v>
      </c>
      <c r="F39" s="118">
        <f>+'Q12'!F39/'Q2'!F39*100</f>
        <v>40.174555219872445</v>
      </c>
      <c r="G39" s="118">
        <f>+'Q12'!G39/'Q2'!G39*100</f>
        <v>56.702580806815341</v>
      </c>
      <c r="H39" s="118">
        <f>+'Q12'!H39/'Q2'!H39*100</f>
        <v>54.919908466819223</v>
      </c>
    </row>
    <row r="40" spans="2:9" ht="14" hidden="1" customHeight="1" outlineLevel="1" x14ac:dyDescent="0.3">
      <c r="B40" s="99" t="s">
        <v>316</v>
      </c>
      <c r="C40" s="119">
        <f>+'Q12'!C40/'Q2'!C40*100</f>
        <v>31.350303333541813</v>
      </c>
      <c r="D40" s="118">
        <f>+'Q12'!D40/'Q2'!D40*100</f>
        <v>10.796568917034902</v>
      </c>
      <c r="E40" s="118">
        <f>+'Q12'!E40/'Q2'!E40*100</f>
        <v>26.255867210212603</v>
      </c>
      <c r="F40" s="118">
        <f>+'Q12'!F40/'Q2'!F40*100</f>
        <v>45.350328683662013</v>
      </c>
      <c r="G40" s="118">
        <f>+'Q12'!G40/'Q2'!G40*100</f>
        <v>64.341780668311273</v>
      </c>
      <c r="H40" s="118">
        <f>+'Q12'!H40/'Q2'!H40*100</f>
        <v>69.171842650103514</v>
      </c>
    </row>
    <row r="41" spans="2:9" ht="14" hidden="1" customHeight="1" outlineLevel="1" x14ac:dyDescent="0.3">
      <c r="B41" s="99" t="s">
        <v>317</v>
      </c>
      <c r="C41" s="119">
        <f>+'Q12'!C41/'Q2'!C41*100</f>
        <v>47.143395006813741</v>
      </c>
      <c r="D41" s="118">
        <f>+'Q12'!D41/'Q2'!D41*100</f>
        <v>11.124150471351379</v>
      </c>
      <c r="E41" s="118">
        <f>+'Q12'!E41/'Q2'!E41*100</f>
        <v>25.320281641765412</v>
      </c>
      <c r="F41" s="118">
        <f>+'Q12'!F41/'Q2'!F41*100</f>
        <v>37.767333291274994</v>
      </c>
      <c r="G41" s="118">
        <f>+'Q12'!G41/'Q2'!G41*100</f>
        <v>44.069640914036995</v>
      </c>
      <c r="H41" s="118">
        <f>+'Q12'!H41/'Q2'!H41*100</f>
        <v>82.694550638242731</v>
      </c>
    </row>
    <row r="42" spans="2:9" ht="14" customHeight="1" collapsed="1" x14ac:dyDescent="0.3">
      <c r="B42" s="10" t="s">
        <v>51</v>
      </c>
      <c r="C42" s="65">
        <f>+'Q12'!C42/'Q2'!C42*100</f>
        <v>44.474167857872168</v>
      </c>
      <c r="D42" s="12">
        <f>+'Q12'!D42/'Q2'!D42*100</f>
        <v>9.2276144907723854</v>
      </c>
      <c r="E42" s="12">
        <f>+'Q12'!E42/'Q2'!E42*100</f>
        <v>25.060724469320945</v>
      </c>
      <c r="F42" s="12">
        <f>+'Q12'!F42/'Q2'!F42*100</f>
        <v>39.276519472054751</v>
      </c>
      <c r="G42" s="12">
        <f>+'Q12'!G42/'Q2'!G42*100</f>
        <v>46.696293811839681</v>
      </c>
      <c r="H42" s="12">
        <f>+'Q12'!H42/'Q2'!H42*100</f>
        <v>66.814659901261649</v>
      </c>
    </row>
    <row r="43" spans="2:9" ht="14" customHeight="1" x14ac:dyDescent="0.3">
      <c r="B43" s="10" t="s">
        <v>52</v>
      </c>
      <c r="C43" s="65">
        <f>+'Q12'!C43/'Q2'!C43*100</f>
        <v>25.940290046766496</v>
      </c>
      <c r="D43" s="12">
        <f>+'Q12'!D43/'Q2'!D43*100</f>
        <v>5.8368076235854671</v>
      </c>
      <c r="E43" s="12">
        <f>+'Q12'!E43/'Q2'!E43*100</f>
        <v>17.557913922859829</v>
      </c>
      <c r="F43" s="12">
        <f>+'Q12'!F43/'Q2'!F43*100</f>
        <v>43.733550570246898</v>
      </c>
      <c r="G43" s="12">
        <f>+'Q12'!G43/'Q2'!G43*100</f>
        <v>53.096372297544889</v>
      </c>
      <c r="H43" s="12">
        <f>+'Q12'!H43/'Q2'!H43*100</f>
        <v>72.332142857142856</v>
      </c>
    </row>
    <row r="44" spans="2:9" ht="14" customHeight="1" x14ac:dyDescent="0.3">
      <c r="B44" s="10" t="s">
        <v>61</v>
      </c>
      <c r="C44" s="65">
        <f>+'Q12'!C44/'Q2'!C44*100</f>
        <v>43.837968065702334</v>
      </c>
      <c r="D44" s="12">
        <f>+'Q12'!D44/'Q2'!D44*100</f>
        <v>12.852882703777336</v>
      </c>
      <c r="E44" s="12">
        <f>+'Q12'!E44/'Q2'!E44*100</f>
        <v>27.489351905145622</v>
      </c>
      <c r="F44" s="12">
        <f>+'Q12'!F44/'Q2'!F44*100</f>
        <v>42.863177297338808</v>
      </c>
      <c r="G44" s="12">
        <f>+'Q12'!G44/'Q2'!G44*100</f>
        <v>51.133012013524201</v>
      </c>
      <c r="H44" s="12">
        <f>+'Q12'!H44/'Q2'!H44*100</f>
        <v>58.625202720004552</v>
      </c>
    </row>
    <row r="45" spans="2:9" ht="14" customHeight="1" x14ac:dyDescent="0.3">
      <c r="B45" s="10" t="s">
        <v>60</v>
      </c>
      <c r="C45" s="65">
        <f>+'Q12'!C45/'Q2'!C45*100</f>
        <v>75.361861565766119</v>
      </c>
      <c r="D45" s="12">
        <f>+'Q12'!D45/'Q2'!D45*100</f>
        <v>21.192156862745097</v>
      </c>
      <c r="E45" s="12">
        <f>+'Q12'!E45/'Q2'!E45*100</f>
        <v>57.865249245798026</v>
      </c>
      <c r="F45" s="12">
        <f>+'Q12'!F45/'Q2'!F45*100</f>
        <v>73.303911388023536</v>
      </c>
      <c r="G45" s="12">
        <f>+'Q12'!G45/'Q2'!G45*100</f>
        <v>79.98249197548877</v>
      </c>
      <c r="H45" s="12">
        <f>+'Q12'!H45/'Q2'!H45*100</f>
        <v>85.311858585012359</v>
      </c>
    </row>
    <row r="46" spans="2:9" ht="14" customHeight="1" x14ac:dyDescent="0.3">
      <c r="B46" s="10" t="s">
        <v>59</v>
      </c>
      <c r="C46" s="65">
        <f>+'Q12'!C46/'Q2'!C46*100</f>
        <v>16.350970569818411</v>
      </c>
      <c r="D46" s="12">
        <f>+'Q12'!D46/'Q2'!D46*100</f>
        <v>9.1677463137762967</v>
      </c>
      <c r="E46" s="12">
        <f>+'Q12'!E46/'Q2'!E46*100</f>
        <v>17.691066451518264</v>
      </c>
      <c r="F46" s="12">
        <f>+'Q12'!F46/'Q2'!F46*100</f>
        <v>53.925845147219199</v>
      </c>
      <c r="G46" s="12">
        <f>+'Q12'!G46/'Q2'!G46*100</f>
        <v>71.820809248554923</v>
      </c>
      <c r="H46" s="143" t="s">
        <v>100</v>
      </c>
    </row>
    <row r="47" spans="2:9" ht="14" customHeight="1" x14ac:dyDescent="0.3">
      <c r="B47" s="10" t="s">
        <v>62</v>
      </c>
      <c r="C47" s="65">
        <f>+'Q12'!C47/'Q2'!C47*100</f>
        <v>35.391495546528532</v>
      </c>
      <c r="D47" s="12">
        <f>+'Q12'!D47/'Q2'!D47*100</f>
        <v>16.561986258061797</v>
      </c>
      <c r="E47" s="12">
        <f>+'Q12'!E47/'Q2'!E47*100</f>
        <v>32.377654138753265</v>
      </c>
      <c r="F47" s="12">
        <f>+'Q12'!F47/'Q2'!F47*100</f>
        <v>47.943666192224136</v>
      </c>
      <c r="G47" s="12">
        <f>+'Q12'!G47/'Q2'!G47*100</f>
        <v>63.447946513849097</v>
      </c>
      <c r="H47" s="12">
        <f>+'Q12'!H47/'Q2'!H47*100</f>
        <v>61.27207987153529</v>
      </c>
    </row>
    <row r="48" spans="2:9" ht="14" customHeight="1" x14ac:dyDescent="0.3">
      <c r="B48" s="10" t="s">
        <v>63</v>
      </c>
      <c r="C48" s="65">
        <f>+'Q12'!C48/'Q2'!C48*100</f>
        <v>29.386064682922246</v>
      </c>
      <c r="D48" s="12">
        <f>+'Q12'!D48/'Q2'!D48*100</f>
        <v>9.816244278980804</v>
      </c>
      <c r="E48" s="12">
        <f>+'Q12'!E48/'Q2'!E48*100</f>
        <v>21.231123624264143</v>
      </c>
      <c r="F48" s="12">
        <f>+'Q12'!F48/'Q2'!F48*100</f>
        <v>31.475826202642637</v>
      </c>
      <c r="G48" s="12">
        <f>+'Q12'!G48/'Q2'!G48*100</f>
        <v>33.849518293043324</v>
      </c>
      <c r="H48" s="12">
        <f>+'Q12'!H48/'Q2'!H48*100</f>
        <v>31.149207424898613</v>
      </c>
    </row>
    <row r="49" spans="2:8" ht="14" customHeight="1" x14ac:dyDescent="0.3">
      <c r="B49" s="10" t="s">
        <v>69</v>
      </c>
      <c r="C49" s="65">
        <f>+'Q12'!C49/'Q2'!C49*100</f>
        <v>23.215578981250502</v>
      </c>
      <c r="D49" s="12">
        <f>+'Q12'!D49/'Q2'!D49*100</f>
        <v>12.97071129707113</v>
      </c>
      <c r="E49" s="12">
        <f>+'Q12'!E49/'Q2'!E49*100</f>
        <v>14.365163885930659</v>
      </c>
      <c r="F49" s="12">
        <f>+'Q12'!F49/'Q2'!F49*100</f>
        <v>41.479820627802688</v>
      </c>
      <c r="G49" s="12">
        <f>+'Q12'!G49/'Q2'!G49*100</f>
        <v>83.510638297872347</v>
      </c>
      <c r="H49" s="143" t="s">
        <v>100</v>
      </c>
    </row>
    <row r="50" spans="2:8" ht="14" customHeight="1" x14ac:dyDescent="0.3">
      <c r="B50" s="10" t="s">
        <v>64</v>
      </c>
      <c r="C50" s="65">
        <f>+'Q12'!C50/'Q2'!C50*100</f>
        <v>27.251384119419718</v>
      </c>
      <c r="D50" s="12">
        <f>+'Q12'!D50/'Q2'!D50*100</f>
        <v>12.296672138486793</v>
      </c>
      <c r="E50" s="12">
        <f>+'Q12'!E50/'Q2'!E50*100</f>
        <v>26.055199330917201</v>
      </c>
      <c r="F50" s="12">
        <f>+'Q12'!F50/'Q2'!F50*100</f>
        <v>34.905713166582728</v>
      </c>
      <c r="G50" s="12">
        <f>+'Q12'!G50/'Q2'!G50*100</f>
        <v>31.542857142857144</v>
      </c>
      <c r="H50" s="12">
        <f>+'Q12'!H50/'Q2'!H50*100</f>
        <v>23.210644918982723</v>
      </c>
    </row>
    <row r="51" spans="2:8" ht="14" customHeight="1" x14ac:dyDescent="0.3">
      <c r="B51" s="10" t="s">
        <v>65</v>
      </c>
      <c r="C51" s="65">
        <f>+'Q12'!C51/'Q2'!C51*100</f>
        <v>29.138209872796793</v>
      </c>
      <c r="D51" s="12">
        <f>+'Q12'!D51/'Q2'!D51*100</f>
        <v>10.459145144238031</v>
      </c>
      <c r="E51" s="12">
        <f>+'Q12'!E51/'Q2'!E51*100</f>
        <v>24.084509204808917</v>
      </c>
      <c r="F51" s="12">
        <f>+'Q12'!F51/'Q2'!F51*100</f>
        <v>31.106474223001012</v>
      </c>
      <c r="G51" s="12">
        <f>+'Q12'!G51/'Q2'!G51*100</f>
        <v>35.527792689473422</v>
      </c>
      <c r="H51" s="12">
        <f>+'Q12'!H51/'Q2'!H51*100</f>
        <v>35.564580641191313</v>
      </c>
    </row>
    <row r="52" spans="2:8" ht="14" customHeight="1" x14ac:dyDescent="0.3">
      <c r="B52" s="10" t="s">
        <v>66</v>
      </c>
      <c r="C52" s="65">
        <f>+'Q12'!C52/'Q2'!C52*100</f>
        <v>23.144896777927841</v>
      </c>
      <c r="D52" s="12">
        <f>+'Q12'!D52/'Q2'!D52*100</f>
        <v>7.5102880658436222</v>
      </c>
      <c r="E52" s="12">
        <f>+'Q12'!E52/'Q2'!E52*100</f>
        <v>18.563034188034187</v>
      </c>
      <c r="F52" s="12">
        <f>+'Q12'!F52/'Q2'!F52*100</f>
        <v>30.797052913596783</v>
      </c>
      <c r="G52" s="12">
        <f>+'Q12'!G52/'Q2'!G52*100</f>
        <v>33.399800598205381</v>
      </c>
      <c r="H52" s="12">
        <f>+'Q12'!H52/'Q2'!H52*100</f>
        <v>69.016536118363788</v>
      </c>
    </row>
    <row r="53" spans="2:8" ht="14" customHeight="1" x14ac:dyDescent="0.3">
      <c r="B53" s="10" t="s">
        <v>67</v>
      </c>
      <c r="C53" s="65">
        <f>+'Q12'!C53/'Q2'!C53*100</f>
        <v>21.315393177502784</v>
      </c>
      <c r="D53" s="12">
        <f>+'Q12'!D53/'Q2'!D53*100</f>
        <v>9.2374931047651376</v>
      </c>
      <c r="E53" s="12">
        <f>+'Q12'!E53/'Q2'!E53*100</f>
        <v>20.291609036422315</v>
      </c>
      <c r="F53" s="12">
        <f>+'Q12'!F53/'Q2'!F53*100</f>
        <v>37.071116656269496</v>
      </c>
      <c r="G53" s="12">
        <f>+'Q12'!G53/'Q2'!G53*100</f>
        <v>52.747967479674799</v>
      </c>
      <c r="H53" s="12">
        <f>+'Q12'!H53/'Q2'!H53*100</f>
        <v>22.180627047262519</v>
      </c>
    </row>
    <row r="54" spans="2:8" ht="14" customHeight="1" x14ac:dyDescent="0.3">
      <c r="B54" s="86" t="s">
        <v>68</v>
      </c>
      <c r="C54" s="156">
        <f>+'Q12'!C54/'Q2'!C54*100</f>
        <v>9.4017094017094021</v>
      </c>
      <c r="D54" s="157">
        <f>+'Q12'!D54/'Q2'!D54*100</f>
        <v>14.545454545454545</v>
      </c>
      <c r="E54" s="157">
        <f>+'Q12'!E54/'Q2'!E54*100</f>
        <v>4.838709677419355</v>
      </c>
      <c r="F54" s="144" t="s">
        <v>100</v>
      </c>
      <c r="G54" s="144" t="s">
        <v>100</v>
      </c>
      <c r="H54" s="144" t="s">
        <v>100</v>
      </c>
    </row>
    <row r="55" spans="2:8" ht="3.75" customHeight="1" x14ac:dyDescent="0.3"/>
    <row r="56" spans="2:8" x14ac:dyDescent="0.3">
      <c r="B56" s="32" t="s">
        <v>242</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58"/>
  <sheetViews>
    <sheetView workbookViewId="0"/>
  </sheetViews>
  <sheetFormatPr defaultColWidth="9.1796875" defaultRowHeight="12.5" outlineLevelRow="1" x14ac:dyDescent="0.3"/>
  <cols>
    <col min="1" max="1" width="2.6328125" style="1" customWidth="1"/>
    <col min="2" max="2" width="61" style="1" customWidth="1"/>
    <col min="3" max="3" width="11.54296875" style="3" customWidth="1"/>
    <col min="4" max="4" width="12.54296875" style="3" customWidth="1"/>
    <col min="5" max="5" width="10.81640625" style="3" customWidth="1"/>
    <col min="6" max="6" width="11.1796875" style="3" customWidth="1"/>
    <col min="7" max="7" width="2" style="1" customWidth="1"/>
    <col min="8" max="193" width="9.1796875" style="1"/>
    <col min="194" max="194" width="51.1796875" style="1" customWidth="1"/>
    <col min="195" max="202" width="9.81640625" style="1" customWidth="1"/>
    <col min="203" max="449" width="9.1796875" style="1"/>
    <col min="450" max="450" width="51.1796875" style="1" customWidth="1"/>
    <col min="451" max="458" width="9.81640625" style="1" customWidth="1"/>
    <col min="459" max="705" width="9.1796875" style="1"/>
    <col min="706" max="706" width="51.1796875" style="1" customWidth="1"/>
    <col min="707" max="714" width="9.81640625" style="1" customWidth="1"/>
    <col min="715" max="961" width="9.1796875" style="1"/>
    <col min="962" max="962" width="51.1796875" style="1" customWidth="1"/>
    <col min="963" max="970" width="9.81640625" style="1" customWidth="1"/>
    <col min="971" max="1217" width="9.1796875" style="1"/>
    <col min="1218" max="1218" width="51.1796875" style="1" customWidth="1"/>
    <col min="1219" max="1226" width="9.81640625" style="1" customWidth="1"/>
    <col min="1227" max="1473" width="9.1796875" style="1"/>
    <col min="1474" max="1474" width="51.1796875" style="1" customWidth="1"/>
    <col min="1475" max="1482" width="9.81640625" style="1" customWidth="1"/>
    <col min="1483" max="1729" width="9.1796875" style="1"/>
    <col min="1730" max="1730" width="51.1796875" style="1" customWidth="1"/>
    <col min="1731" max="1738" width="9.81640625" style="1" customWidth="1"/>
    <col min="1739" max="1985" width="9.1796875" style="1"/>
    <col min="1986" max="1986" width="51.1796875" style="1" customWidth="1"/>
    <col min="1987" max="1994" width="9.81640625" style="1" customWidth="1"/>
    <col min="1995" max="2241" width="9.1796875" style="1"/>
    <col min="2242" max="2242" width="51.1796875" style="1" customWidth="1"/>
    <col min="2243" max="2250" width="9.81640625" style="1" customWidth="1"/>
    <col min="2251" max="2497" width="9.1796875" style="1"/>
    <col min="2498" max="2498" width="51.1796875" style="1" customWidth="1"/>
    <col min="2499" max="2506" width="9.81640625" style="1" customWidth="1"/>
    <col min="2507" max="2753" width="9.1796875" style="1"/>
    <col min="2754" max="2754" width="51.1796875" style="1" customWidth="1"/>
    <col min="2755" max="2762" width="9.81640625" style="1" customWidth="1"/>
    <col min="2763" max="3009" width="9.1796875" style="1"/>
    <col min="3010" max="3010" width="51.1796875" style="1" customWidth="1"/>
    <col min="3011" max="3018" width="9.81640625" style="1" customWidth="1"/>
    <col min="3019" max="3265" width="9.1796875" style="1"/>
    <col min="3266" max="3266" width="51.1796875" style="1" customWidth="1"/>
    <col min="3267" max="3274" width="9.81640625" style="1" customWidth="1"/>
    <col min="3275" max="3521" width="9.1796875" style="1"/>
    <col min="3522" max="3522" width="51.1796875" style="1" customWidth="1"/>
    <col min="3523" max="3530" width="9.81640625" style="1" customWidth="1"/>
    <col min="3531" max="3777" width="9.1796875" style="1"/>
    <col min="3778" max="3778" width="51.1796875" style="1" customWidth="1"/>
    <col min="3779" max="3786" width="9.81640625" style="1" customWidth="1"/>
    <col min="3787" max="4033" width="9.1796875" style="1"/>
    <col min="4034" max="4034" width="51.1796875" style="1" customWidth="1"/>
    <col min="4035" max="4042" width="9.81640625" style="1" customWidth="1"/>
    <col min="4043" max="4289" width="9.1796875" style="1"/>
    <col min="4290" max="4290" width="51.1796875" style="1" customWidth="1"/>
    <col min="4291" max="4298" width="9.81640625" style="1" customWidth="1"/>
    <col min="4299" max="4545" width="9.1796875" style="1"/>
    <col min="4546" max="4546" width="51.1796875" style="1" customWidth="1"/>
    <col min="4547" max="4554" width="9.81640625" style="1" customWidth="1"/>
    <col min="4555" max="4801" width="9.1796875" style="1"/>
    <col min="4802" max="4802" width="51.1796875" style="1" customWidth="1"/>
    <col min="4803" max="4810" width="9.81640625" style="1" customWidth="1"/>
    <col min="4811" max="5057" width="9.1796875" style="1"/>
    <col min="5058" max="5058" width="51.1796875" style="1" customWidth="1"/>
    <col min="5059" max="5066" width="9.81640625" style="1" customWidth="1"/>
    <col min="5067" max="5313" width="9.1796875" style="1"/>
    <col min="5314" max="5314" width="51.1796875" style="1" customWidth="1"/>
    <col min="5315" max="5322" width="9.81640625" style="1" customWidth="1"/>
    <col min="5323" max="5569" width="9.1796875" style="1"/>
    <col min="5570" max="5570" width="51.1796875" style="1" customWidth="1"/>
    <col min="5571" max="5578" width="9.81640625" style="1" customWidth="1"/>
    <col min="5579" max="5825" width="9.1796875" style="1"/>
    <col min="5826" max="5826" width="51.1796875" style="1" customWidth="1"/>
    <col min="5827" max="5834" width="9.81640625" style="1" customWidth="1"/>
    <col min="5835" max="6081" width="9.1796875" style="1"/>
    <col min="6082" max="6082" width="51.1796875" style="1" customWidth="1"/>
    <col min="6083" max="6090" width="9.81640625" style="1" customWidth="1"/>
    <col min="6091" max="6337" width="9.1796875" style="1"/>
    <col min="6338" max="6338" width="51.1796875" style="1" customWidth="1"/>
    <col min="6339" max="6346" width="9.81640625" style="1" customWidth="1"/>
    <col min="6347" max="6593" width="9.1796875" style="1"/>
    <col min="6594" max="6594" width="51.1796875" style="1" customWidth="1"/>
    <col min="6595" max="6602" width="9.81640625" style="1" customWidth="1"/>
    <col min="6603" max="6849" width="9.1796875" style="1"/>
    <col min="6850" max="6850" width="51.1796875" style="1" customWidth="1"/>
    <col min="6851" max="6858" width="9.81640625" style="1" customWidth="1"/>
    <col min="6859" max="7105" width="9.1796875" style="1"/>
    <col min="7106" max="7106" width="51.1796875" style="1" customWidth="1"/>
    <col min="7107" max="7114" width="9.81640625" style="1" customWidth="1"/>
    <col min="7115" max="7361" width="9.1796875" style="1"/>
    <col min="7362" max="7362" width="51.1796875" style="1" customWidth="1"/>
    <col min="7363" max="7370" width="9.81640625" style="1" customWidth="1"/>
    <col min="7371" max="7617" width="9.1796875" style="1"/>
    <col min="7618" max="7618" width="51.1796875" style="1" customWidth="1"/>
    <col min="7619" max="7626" width="9.81640625" style="1" customWidth="1"/>
    <col min="7627" max="7873" width="9.1796875" style="1"/>
    <col min="7874" max="7874" width="51.1796875" style="1" customWidth="1"/>
    <col min="7875" max="7882" width="9.81640625" style="1" customWidth="1"/>
    <col min="7883" max="8129" width="9.1796875" style="1"/>
    <col min="8130" max="8130" width="51.1796875" style="1" customWidth="1"/>
    <col min="8131" max="8138" width="9.81640625" style="1" customWidth="1"/>
    <col min="8139" max="8385" width="9.1796875" style="1"/>
    <col min="8386" max="8386" width="51.1796875" style="1" customWidth="1"/>
    <col min="8387" max="8394" width="9.81640625" style="1" customWidth="1"/>
    <col min="8395" max="8641" width="9.1796875" style="1"/>
    <col min="8642" max="8642" width="51.1796875" style="1" customWidth="1"/>
    <col min="8643" max="8650" width="9.81640625" style="1" customWidth="1"/>
    <col min="8651" max="8897" width="9.1796875" style="1"/>
    <col min="8898" max="8898" width="51.1796875" style="1" customWidth="1"/>
    <col min="8899" max="8906" width="9.81640625" style="1" customWidth="1"/>
    <col min="8907" max="9153" width="9.1796875" style="1"/>
    <col min="9154" max="9154" width="51.1796875" style="1" customWidth="1"/>
    <col min="9155" max="9162" width="9.81640625" style="1" customWidth="1"/>
    <col min="9163" max="9409" width="9.1796875" style="1"/>
    <col min="9410" max="9410" width="51.1796875" style="1" customWidth="1"/>
    <col min="9411" max="9418" width="9.81640625" style="1" customWidth="1"/>
    <col min="9419" max="9665" width="9.1796875" style="1"/>
    <col min="9666" max="9666" width="51.1796875" style="1" customWidth="1"/>
    <col min="9667" max="9674" width="9.81640625" style="1" customWidth="1"/>
    <col min="9675" max="9921" width="9.1796875" style="1"/>
    <col min="9922" max="9922" width="51.1796875" style="1" customWidth="1"/>
    <col min="9923" max="9930" width="9.81640625" style="1" customWidth="1"/>
    <col min="9931" max="10177" width="9.1796875" style="1"/>
    <col min="10178" max="10178" width="51.1796875" style="1" customWidth="1"/>
    <col min="10179" max="10186" width="9.81640625" style="1" customWidth="1"/>
    <col min="10187" max="10433" width="9.1796875" style="1"/>
    <col min="10434" max="10434" width="51.1796875" style="1" customWidth="1"/>
    <col min="10435" max="10442" width="9.81640625" style="1" customWidth="1"/>
    <col min="10443" max="10689" width="9.1796875" style="1"/>
    <col min="10690" max="10690" width="51.1796875" style="1" customWidth="1"/>
    <col min="10691" max="10698" width="9.81640625" style="1" customWidth="1"/>
    <col min="10699" max="10945" width="9.1796875" style="1"/>
    <col min="10946" max="10946" width="51.1796875" style="1" customWidth="1"/>
    <col min="10947" max="10954" width="9.81640625" style="1" customWidth="1"/>
    <col min="10955" max="11201" width="9.1796875" style="1"/>
    <col min="11202" max="11202" width="51.1796875" style="1" customWidth="1"/>
    <col min="11203" max="11210" width="9.81640625" style="1" customWidth="1"/>
    <col min="11211" max="11457" width="9.1796875" style="1"/>
    <col min="11458" max="11458" width="51.1796875" style="1" customWidth="1"/>
    <col min="11459" max="11466" width="9.81640625" style="1" customWidth="1"/>
    <col min="11467" max="11713" width="9.1796875" style="1"/>
    <col min="11714" max="11714" width="51.1796875" style="1" customWidth="1"/>
    <col min="11715" max="11722" width="9.81640625" style="1" customWidth="1"/>
    <col min="11723" max="11969" width="9.1796875" style="1"/>
    <col min="11970" max="11970" width="51.1796875" style="1" customWidth="1"/>
    <col min="11971" max="11978" width="9.81640625" style="1" customWidth="1"/>
    <col min="11979" max="12225" width="9.1796875" style="1"/>
    <col min="12226" max="12226" width="51.1796875" style="1" customWidth="1"/>
    <col min="12227" max="12234" width="9.81640625" style="1" customWidth="1"/>
    <col min="12235" max="12481" width="9.1796875" style="1"/>
    <col min="12482" max="12482" width="51.1796875" style="1" customWidth="1"/>
    <col min="12483" max="12490" width="9.81640625" style="1" customWidth="1"/>
    <col min="12491" max="12737" width="9.1796875" style="1"/>
    <col min="12738" max="12738" width="51.1796875" style="1" customWidth="1"/>
    <col min="12739" max="12746" width="9.81640625" style="1" customWidth="1"/>
    <col min="12747" max="12993" width="9.1796875" style="1"/>
    <col min="12994" max="12994" width="51.1796875" style="1" customWidth="1"/>
    <col min="12995" max="13002" width="9.81640625" style="1" customWidth="1"/>
    <col min="13003" max="13249" width="9.1796875" style="1"/>
    <col min="13250" max="13250" width="51.1796875" style="1" customWidth="1"/>
    <col min="13251" max="13258" width="9.81640625" style="1" customWidth="1"/>
    <col min="13259" max="13505" width="9.1796875" style="1"/>
    <col min="13506" max="13506" width="51.1796875" style="1" customWidth="1"/>
    <col min="13507" max="13514" width="9.81640625" style="1" customWidth="1"/>
    <col min="13515" max="13761" width="9.1796875" style="1"/>
    <col min="13762" max="13762" width="51.1796875" style="1" customWidth="1"/>
    <col min="13763" max="13770" width="9.81640625" style="1" customWidth="1"/>
    <col min="13771" max="14017" width="9.1796875" style="1"/>
    <col min="14018" max="14018" width="51.1796875" style="1" customWidth="1"/>
    <col min="14019" max="14026" width="9.81640625" style="1" customWidth="1"/>
    <col min="14027" max="14273" width="9.1796875" style="1"/>
    <col min="14274" max="14274" width="51.1796875" style="1" customWidth="1"/>
    <col min="14275" max="14282" width="9.81640625" style="1" customWidth="1"/>
    <col min="14283" max="14529" width="9.1796875" style="1"/>
    <col min="14530" max="14530" width="51.1796875" style="1" customWidth="1"/>
    <col min="14531" max="14538" width="9.81640625" style="1" customWidth="1"/>
    <col min="14539" max="14785" width="9.1796875" style="1"/>
    <col min="14786" max="14786" width="51.1796875" style="1" customWidth="1"/>
    <col min="14787" max="14794" width="9.81640625" style="1" customWidth="1"/>
    <col min="14795" max="15041" width="9.1796875" style="1"/>
    <col min="15042" max="15042" width="51.1796875" style="1" customWidth="1"/>
    <col min="15043" max="15050" width="9.81640625" style="1" customWidth="1"/>
    <col min="15051" max="15297" width="9.1796875" style="1"/>
    <col min="15298" max="15298" width="51.1796875" style="1" customWidth="1"/>
    <col min="15299" max="15306" width="9.81640625" style="1" customWidth="1"/>
    <col min="15307" max="15553" width="9.1796875" style="1"/>
    <col min="15554" max="15554" width="51.1796875" style="1" customWidth="1"/>
    <col min="15555" max="15562" width="9.81640625" style="1" customWidth="1"/>
    <col min="15563" max="15809" width="9.1796875" style="1"/>
    <col min="15810" max="15810" width="51.1796875" style="1" customWidth="1"/>
    <col min="15811" max="15818" width="9.81640625" style="1" customWidth="1"/>
    <col min="15819" max="16384" width="9.1796875" style="1"/>
  </cols>
  <sheetData>
    <row r="1" spans="2:9" ht="17.25" customHeight="1" x14ac:dyDescent="0.3">
      <c r="B1" s="40"/>
      <c r="C1" s="41"/>
      <c r="D1" s="42"/>
      <c r="E1" s="1"/>
      <c r="F1" s="36" t="s">
        <v>174</v>
      </c>
    </row>
    <row r="2" spans="2:9" ht="27.75" customHeight="1" x14ac:dyDescent="0.3">
      <c r="B2" s="176" t="s">
        <v>175</v>
      </c>
      <c r="C2" s="176"/>
      <c r="D2" s="176"/>
      <c r="E2" s="176"/>
      <c r="F2" s="176"/>
    </row>
    <row r="3" spans="2:9" ht="15.75" customHeight="1" x14ac:dyDescent="0.3">
      <c r="B3" s="177">
        <v>2020</v>
      </c>
      <c r="C3" s="177"/>
      <c r="D3" s="177"/>
      <c r="E3" s="177"/>
      <c r="F3" s="1"/>
    </row>
    <row r="4" spans="2:9" ht="15" customHeight="1" x14ac:dyDescent="0.3">
      <c r="B4" s="10" t="s">
        <v>115</v>
      </c>
      <c r="C4" s="11"/>
      <c r="D4" s="16"/>
      <c r="E4" s="11"/>
      <c r="F4" s="1"/>
    </row>
    <row r="5" spans="2:9" ht="21" customHeight="1" x14ac:dyDescent="0.3">
      <c r="B5" s="37" t="s">
        <v>73</v>
      </c>
      <c r="C5" s="178" t="s">
        <v>74</v>
      </c>
      <c r="D5" s="178" t="s">
        <v>75</v>
      </c>
      <c r="E5" s="178" t="s">
        <v>11</v>
      </c>
      <c r="F5" s="178" t="s">
        <v>9</v>
      </c>
    </row>
    <row r="6" spans="2:9" ht="32" customHeight="1" x14ac:dyDescent="0.3">
      <c r="B6" s="43" t="s">
        <v>46</v>
      </c>
      <c r="C6" s="178" t="s">
        <v>10</v>
      </c>
      <c r="D6" s="178" t="s">
        <v>10</v>
      </c>
      <c r="E6" s="178" t="s">
        <v>11</v>
      </c>
      <c r="F6" s="178" t="s">
        <v>9</v>
      </c>
    </row>
    <row r="7" spans="2:9" ht="14" customHeight="1" x14ac:dyDescent="0.3">
      <c r="B7" s="40" t="s">
        <v>0</v>
      </c>
      <c r="C7" s="39">
        <v>857613</v>
      </c>
      <c r="D7" s="39">
        <v>72473</v>
      </c>
      <c r="E7" s="39">
        <v>40922</v>
      </c>
      <c r="F7" s="39">
        <v>77814</v>
      </c>
      <c r="I7" s="7"/>
    </row>
    <row r="8" spans="2:9" ht="14" customHeight="1" x14ac:dyDescent="0.3">
      <c r="B8" s="10" t="s">
        <v>53</v>
      </c>
      <c r="C8" s="15">
        <v>8982</v>
      </c>
      <c r="D8" s="15">
        <v>305</v>
      </c>
      <c r="E8" s="15">
        <v>157</v>
      </c>
      <c r="F8" s="15">
        <v>1170</v>
      </c>
    </row>
    <row r="9" spans="2:9" ht="14" customHeight="1" x14ac:dyDescent="0.3">
      <c r="B9" s="10" t="s">
        <v>47</v>
      </c>
      <c r="C9" s="15">
        <v>2502</v>
      </c>
      <c r="D9" s="15">
        <v>208</v>
      </c>
      <c r="E9" s="15">
        <v>1</v>
      </c>
      <c r="F9" s="15">
        <v>160</v>
      </c>
    </row>
    <row r="10" spans="2:9" ht="14" customHeight="1" x14ac:dyDescent="0.3">
      <c r="B10" s="10" t="s">
        <v>48</v>
      </c>
      <c r="C10" s="14">
        <f>+SUM(C11:C34)</f>
        <v>198932</v>
      </c>
      <c r="D10" s="14">
        <f t="shared" ref="D10:F10" si="0">+SUM(D11:D34)</f>
        <v>18771</v>
      </c>
      <c r="E10" s="14">
        <f t="shared" si="0"/>
        <v>8146</v>
      </c>
      <c r="F10" s="14">
        <f t="shared" si="0"/>
        <v>15716</v>
      </c>
    </row>
    <row r="11" spans="2:9" s="98" customFormat="1" ht="14" hidden="1" customHeight="1" outlineLevel="1" x14ac:dyDescent="0.35">
      <c r="B11" s="99" t="s">
        <v>291</v>
      </c>
      <c r="C11" s="112">
        <v>28017</v>
      </c>
      <c r="D11" s="110">
        <v>819</v>
      </c>
      <c r="E11" s="110">
        <v>535</v>
      </c>
      <c r="F11" s="110">
        <v>2894</v>
      </c>
      <c r="G11" s="14"/>
      <c r="H11" s="14"/>
      <c r="I11" s="14"/>
    </row>
    <row r="12" spans="2:9" s="98" customFormat="1" ht="14" hidden="1" customHeight="1" outlineLevel="1" x14ac:dyDescent="0.35">
      <c r="B12" s="99" t="s">
        <v>292</v>
      </c>
      <c r="C12" s="112">
        <v>4301</v>
      </c>
      <c r="D12" s="110">
        <v>1255</v>
      </c>
      <c r="E12" s="110">
        <v>147</v>
      </c>
      <c r="F12" s="110">
        <v>357</v>
      </c>
      <c r="G12" s="14"/>
      <c r="H12" s="14"/>
      <c r="I12" s="14"/>
    </row>
    <row r="13" spans="2:9" s="98" customFormat="1" ht="14" hidden="1" customHeight="1" outlineLevel="1" x14ac:dyDescent="0.35">
      <c r="B13" s="99" t="s">
        <v>293</v>
      </c>
      <c r="C13" s="112">
        <v>470</v>
      </c>
      <c r="D13" s="139" t="s">
        <v>100</v>
      </c>
      <c r="E13" s="139" t="s">
        <v>100</v>
      </c>
      <c r="F13" s="139" t="s">
        <v>100</v>
      </c>
      <c r="G13" s="14"/>
      <c r="H13" s="14"/>
      <c r="I13" s="14"/>
    </row>
    <row r="14" spans="2:9" s="98" customFormat="1" ht="14" hidden="1" customHeight="1" outlineLevel="1" x14ac:dyDescent="0.35">
      <c r="B14" s="99" t="s">
        <v>294</v>
      </c>
      <c r="C14" s="112">
        <v>10194</v>
      </c>
      <c r="D14" s="110">
        <v>1340</v>
      </c>
      <c r="E14" s="110">
        <v>378</v>
      </c>
      <c r="F14" s="110">
        <v>919</v>
      </c>
      <c r="G14" s="14"/>
      <c r="H14" s="14"/>
      <c r="I14" s="14"/>
    </row>
    <row r="15" spans="2:9" s="98" customFormat="1" ht="14" hidden="1" customHeight="1" outlineLevel="1" x14ac:dyDescent="0.35">
      <c r="B15" s="99" t="s">
        <v>295</v>
      </c>
      <c r="C15" s="112">
        <v>12362</v>
      </c>
      <c r="D15" s="110">
        <v>715</v>
      </c>
      <c r="E15" s="110">
        <v>383</v>
      </c>
      <c r="F15" s="110">
        <v>1292</v>
      </c>
      <c r="G15" s="14"/>
      <c r="H15" s="14"/>
      <c r="I15" s="14"/>
    </row>
    <row r="16" spans="2:9" s="98" customFormat="1" ht="14" hidden="1" customHeight="1" outlineLevel="1" x14ac:dyDescent="0.35">
      <c r="B16" s="99" t="s">
        <v>296</v>
      </c>
      <c r="C16" s="112">
        <v>5059</v>
      </c>
      <c r="D16" s="110">
        <v>684</v>
      </c>
      <c r="E16" s="110">
        <v>390</v>
      </c>
      <c r="F16" s="110">
        <v>605</v>
      </c>
      <c r="G16" s="14"/>
      <c r="H16" s="14"/>
      <c r="I16" s="14"/>
    </row>
    <row r="17" spans="2:9" s="98" customFormat="1" ht="14" hidden="1" customHeight="1" outlineLevel="1" x14ac:dyDescent="0.35">
      <c r="B17" s="99" t="s">
        <v>297</v>
      </c>
      <c r="C17" s="112">
        <v>7263</v>
      </c>
      <c r="D17" s="110">
        <v>917</v>
      </c>
      <c r="E17" s="110">
        <v>147</v>
      </c>
      <c r="F17" s="110">
        <v>556</v>
      </c>
      <c r="G17" s="14"/>
      <c r="H17" s="14"/>
      <c r="I17" s="14"/>
    </row>
    <row r="18" spans="2:9" s="98" customFormat="1" ht="14" hidden="1" customHeight="1" outlineLevel="1" x14ac:dyDescent="0.35">
      <c r="B18" s="99" t="s">
        <v>298</v>
      </c>
      <c r="C18" s="112">
        <v>6559</v>
      </c>
      <c r="D18" s="110">
        <v>330</v>
      </c>
      <c r="E18" s="110">
        <v>58</v>
      </c>
      <c r="F18" s="110">
        <v>460</v>
      </c>
      <c r="G18" s="14"/>
      <c r="H18" s="14"/>
      <c r="I18" s="14"/>
    </row>
    <row r="19" spans="2:9" s="98" customFormat="1" ht="14" hidden="1" customHeight="1" outlineLevel="1" x14ac:dyDescent="0.35">
      <c r="B19" s="99" t="s">
        <v>299</v>
      </c>
      <c r="C19" s="112">
        <v>2202</v>
      </c>
      <c r="D19" s="110">
        <v>344</v>
      </c>
      <c r="E19" s="110">
        <v>66</v>
      </c>
      <c r="F19" s="110">
        <v>235</v>
      </c>
      <c r="G19" s="14"/>
      <c r="H19" s="14"/>
      <c r="I19" s="14"/>
    </row>
    <row r="20" spans="2:9" s="98" customFormat="1" ht="14" hidden="1" customHeight="1" outlineLevel="1" x14ac:dyDescent="0.35">
      <c r="B20" s="99" t="s">
        <v>300</v>
      </c>
      <c r="C20" s="112">
        <v>949</v>
      </c>
      <c r="D20" s="139" t="s">
        <v>100</v>
      </c>
      <c r="E20" s="110">
        <v>212</v>
      </c>
      <c r="F20" s="139" t="s">
        <v>100</v>
      </c>
      <c r="G20" s="14"/>
      <c r="H20" s="14"/>
      <c r="I20" s="14"/>
    </row>
    <row r="21" spans="2:9" s="98" customFormat="1" ht="14" hidden="1" customHeight="1" outlineLevel="1" x14ac:dyDescent="0.35">
      <c r="B21" s="99" t="s">
        <v>301</v>
      </c>
      <c r="C21" s="112">
        <v>6132</v>
      </c>
      <c r="D21" s="110">
        <v>430</v>
      </c>
      <c r="E21" s="110">
        <v>368</v>
      </c>
      <c r="F21" s="110">
        <v>375</v>
      </c>
      <c r="G21" s="14"/>
      <c r="H21" s="14"/>
      <c r="I21" s="14"/>
    </row>
    <row r="22" spans="2:9" s="98" customFormat="1" ht="14" hidden="1" customHeight="1" outlineLevel="1" x14ac:dyDescent="0.35">
      <c r="B22" s="99" t="s">
        <v>302</v>
      </c>
      <c r="C22" s="112">
        <v>6338</v>
      </c>
      <c r="D22" s="110">
        <v>257</v>
      </c>
      <c r="E22" s="110">
        <v>208</v>
      </c>
      <c r="F22" s="110">
        <v>442</v>
      </c>
      <c r="G22" s="14"/>
      <c r="H22" s="14"/>
      <c r="I22" s="14"/>
    </row>
    <row r="23" spans="2:9" s="98" customFormat="1" ht="14" hidden="1" customHeight="1" outlineLevel="1" x14ac:dyDescent="0.35">
      <c r="B23" s="99" t="s">
        <v>303</v>
      </c>
      <c r="C23" s="112">
        <v>13437</v>
      </c>
      <c r="D23" s="110">
        <v>588</v>
      </c>
      <c r="E23" s="110">
        <v>1133</v>
      </c>
      <c r="F23" s="110">
        <v>1079</v>
      </c>
      <c r="G23" s="14"/>
      <c r="H23" s="14"/>
      <c r="I23" s="14"/>
    </row>
    <row r="24" spans="2:9" s="98" customFormat="1" ht="14" hidden="1" customHeight="1" outlineLevel="1" x14ac:dyDescent="0.35">
      <c r="B24" s="99" t="s">
        <v>304</v>
      </c>
      <c r="C24" s="112">
        <v>11330</v>
      </c>
      <c r="D24" s="110">
        <v>492</v>
      </c>
      <c r="E24" s="110">
        <v>520</v>
      </c>
      <c r="F24" s="110">
        <v>1060</v>
      </c>
      <c r="G24" s="14"/>
      <c r="H24" s="14"/>
      <c r="I24" s="14"/>
    </row>
    <row r="25" spans="2:9" s="98" customFormat="1" ht="14" hidden="1" customHeight="1" outlineLevel="1" x14ac:dyDescent="0.35">
      <c r="B25" s="99" t="s">
        <v>305</v>
      </c>
      <c r="C25" s="112">
        <v>4211</v>
      </c>
      <c r="D25" s="110">
        <v>113</v>
      </c>
      <c r="E25" s="110">
        <v>92</v>
      </c>
      <c r="F25" s="110">
        <v>171</v>
      </c>
      <c r="G25" s="14"/>
      <c r="H25" s="14"/>
      <c r="I25" s="14"/>
    </row>
    <row r="26" spans="2:9" s="98" customFormat="1" ht="14" hidden="1" customHeight="1" outlineLevel="1" x14ac:dyDescent="0.35">
      <c r="B26" s="99" t="s">
        <v>306</v>
      </c>
      <c r="C26" s="112">
        <v>22171</v>
      </c>
      <c r="D26" s="110">
        <v>1925</v>
      </c>
      <c r="E26" s="110">
        <v>924</v>
      </c>
      <c r="F26" s="110">
        <v>1968</v>
      </c>
      <c r="G26" s="14"/>
      <c r="H26" s="14"/>
      <c r="I26" s="14"/>
    </row>
    <row r="27" spans="2:9" s="98" customFormat="1" ht="14" hidden="1" customHeight="1" outlineLevel="1" x14ac:dyDescent="0.35">
      <c r="B27" s="99" t="s">
        <v>307</v>
      </c>
      <c r="C27" s="112">
        <v>4459</v>
      </c>
      <c r="D27" s="110">
        <v>2862</v>
      </c>
      <c r="E27" s="110">
        <v>164</v>
      </c>
      <c r="F27" s="110">
        <v>164</v>
      </c>
      <c r="G27" s="14"/>
      <c r="H27" s="14"/>
      <c r="I27" s="14"/>
    </row>
    <row r="28" spans="2:9" s="98" customFormat="1" ht="14" hidden="1" customHeight="1" outlineLevel="1" x14ac:dyDescent="0.35">
      <c r="B28" s="99" t="s">
        <v>308</v>
      </c>
      <c r="C28" s="112">
        <v>9195</v>
      </c>
      <c r="D28" s="110">
        <v>958</v>
      </c>
      <c r="E28" s="110">
        <v>584</v>
      </c>
      <c r="F28" s="110">
        <v>285</v>
      </c>
      <c r="G28" s="14"/>
      <c r="H28" s="14"/>
      <c r="I28" s="14"/>
    </row>
    <row r="29" spans="2:9" s="98" customFormat="1" ht="14" hidden="1" customHeight="1" outlineLevel="1" x14ac:dyDescent="0.35">
      <c r="B29" s="99" t="s">
        <v>309</v>
      </c>
      <c r="C29" s="112">
        <v>7780</v>
      </c>
      <c r="D29" s="110">
        <v>560</v>
      </c>
      <c r="E29" s="110">
        <v>572</v>
      </c>
      <c r="F29" s="110">
        <v>542</v>
      </c>
      <c r="G29" s="14"/>
      <c r="H29" s="14"/>
      <c r="I29" s="14"/>
    </row>
    <row r="30" spans="2:9" s="98" customFormat="1" ht="14" hidden="1" customHeight="1" outlineLevel="1" x14ac:dyDescent="0.35">
      <c r="B30" s="99" t="s">
        <v>310</v>
      </c>
      <c r="C30" s="112">
        <v>20191</v>
      </c>
      <c r="D30" s="110">
        <v>1906</v>
      </c>
      <c r="E30" s="110">
        <v>568</v>
      </c>
      <c r="F30" s="110">
        <v>997</v>
      </c>
      <c r="G30" s="14"/>
      <c r="H30" s="14"/>
      <c r="I30" s="14"/>
    </row>
    <row r="31" spans="2:9" s="98" customFormat="1" ht="14" hidden="1" customHeight="1" outlineLevel="1" x14ac:dyDescent="0.35">
      <c r="B31" s="99" t="s">
        <v>311</v>
      </c>
      <c r="C31" s="112">
        <v>2900</v>
      </c>
      <c r="D31" s="110">
        <v>278</v>
      </c>
      <c r="E31" s="110">
        <v>142</v>
      </c>
      <c r="F31" s="110">
        <v>68</v>
      </c>
      <c r="G31" s="14"/>
      <c r="H31" s="14"/>
      <c r="I31" s="14"/>
    </row>
    <row r="32" spans="2:9" s="98" customFormat="1" ht="14" hidden="1" customHeight="1" outlineLevel="1" x14ac:dyDescent="0.35">
      <c r="B32" s="99" t="s">
        <v>312</v>
      </c>
      <c r="C32" s="112">
        <v>5097</v>
      </c>
      <c r="D32" s="110">
        <v>951</v>
      </c>
      <c r="E32" s="110">
        <v>232</v>
      </c>
      <c r="F32" s="110">
        <v>563</v>
      </c>
      <c r="G32" s="14"/>
      <c r="H32" s="14"/>
      <c r="I32" s="14"/>
    </row>
    <row r="33" spans="2:9" s="98" customFormat="1" ht="14" hidden="1" customHeight="1" outlineLevel="1" x14ac:dyDescent="0.35">
      <c r="B33" s="99" t="s">
        <v>313</v>
      </c>
      <c r="C33" s="112">
        <v>3533</v>
      </c>
      <c r="D33" s="110">
        <v>125</v>
      </c>
      <c r="E33" s="110">
        <v>11</v>
      </c>
      <c r="F33" s="110">
        <v>132</v>
      </c>
      <c r="G33" s="14"/>
      <c r="H33" s="14"/>
      <c r="I33" s="14"/>
    </row>
    <row r="34" spans="2:9" s="98" customFormat="1" ht="14" hidden="1" customHeight="1" outlineLevel="1" x14ac:dyDescent="0.35">
      <c r="B34" s="99" t="s">
        <v>314</v>
      </c>
      <c r="C34" s="112">
        <v>4782</v>
      </c>
      <c r="D34" s="110">
        <v>922</v>
      </c>
      <c r="E34" s="110">
        <v>312</v>
      </c>
      <c r="F34" s="110">
        <v>552</v>
      </c>
      <c r="G34" s="14"/>
      <c r="H34" s="14"/>
      <c r="I34" s="14"/>
    </row>
    <row r="35" spans="2:9" ht="14" customHeight="1" collapsed="1" x14ac:dyDescent="0.3">
      <c r="B35" s="100" t="s">
        <v>57</v>
      </c>
      <c r="C35" s="78">
        <v>5311</v>
      </c>
      <c r="D35" s="78">
        <v>11</v>
      </c>
      <c r="E35" s="78">
        <v>206</v>
      </c>
      <c r="F35" s="78">
        <v>8</v>
      </c>
      <c r="G35" s="78"/>
      <c r="H35" s="78"/>
    </row>
    <row r="36" spans="2:9" ht="14" customHeight="1" x14ac:dyDescent="0.3">
      <c r="B36" s="100" t="s">
        <v>58</v>
      </c>
      <c r="C36" s="78">
        <v>11958</v>
      </c>
      <c r="D36" s="78">
        <v>1538</v>
      </c>
      <c r="E36" s="78">
        <v>417</v>
      </c>
      <c r="F36" s="78">
        <v>649</v>
      </c>
      <c r="G36" s="77"/>
      <c r="H36" s="78"/>
    </row>
    <row r="37" spans="2:9" ht="14" customHeight="1" x14ac:dyDescent="0.3">
      <c r="B37" s="102" t="s">
        <v>49</v>
      </c>
      <c r="C37" s="78">
        <v>46899</v>
      </c>
      <c r="D37" s="78">
        <v>3457</v>
      </c>
      <c r="E37" s="78">
        <v>784</v>
      </c>
      <c r="F37" s="78">
        <v>6502</v>
      </c>
      <c r="G37" s="77"/>
      <c r="H37" s="77"/>
    </row>
    <row r="38" spans="2:9" ht="14" customHeight="1" x14ac:dyDescent="0.3">
      <c r="B38" s="100" t="s">
        <v>50</v>
      </c>
      <c r="C38" s="77">
        <f>+C39+C40+C41</f>
        <v>178225</v>
      </c>
      <c r="D38" s="77">
        <f t="shared" ref="D38:F38" si="1">+D39+D40+D41</f>
        <v>17969</v>
      </c>
      <c r="E38" s="77">
        <f t="shared" si="1"/>
        <v>10823</v>
      </c>
      <c r="F38" s="77">
        <f t="shared" si="1"/>
        <v>13220</v>
      </c>
      <c r="G38" s="77"/>
      <c r="H38" s="77"/>
    </row>
    <row r="39" spans="2:9" ht="14" hidden="1" customHeight="1" outlineLevel="1" x14ac:dyDescent="0.3">
      <c r="B39" s="99" t="s">
        <v>315</v>
      </c>
      <c r="C39" s="112">
        <v>14242</v>
      </c>
      <c r="D39" s="110">
        <v>357</v>
      </c>
      <c r="E39" s="110">
        <v>170</v>
      </c>
      <c r="F39" s="110">
        <v>2407</v>
      </c>
    </row>
    <row r="40" spans="2:9" ht="14" hidden="1" customHeight="1" outlineLevel="1" x14ac:dyDescent="0.3">
      <c r="B40" s="99" t="s">
        <v>316</v>
      </c>
      <c r="C40" s="112">
        <v>42990</v>
      </c>
      <c r="D40" s="110">
        <v>4078</v>
      </c>
      <c r="E40" s="110">
        <v>1156</v>
      </c>
      <c r="F40" s="110">
        <v>4062</v>
      </c>
    </row>
    <row r="41" spans="2:9" ht="14" hidden="1" customHeight="1" outlineLevel="1" x14ac:dyDescent="0.3">
      <c r="B41" s="99" t="s">
        <v>317</v>
      </c>
      <c r="C41" s="112">
        <v>120993</v>
      </c>
      <c r="D41" s="110">
        <v>13534</v>
      </c>
      <c r="E41" s="110">
        <v>9497</v>
      </c>
      <c r="F41" s="110">
        <v>6751</v>
      </c>
    </row>
    <row r="42" spans="2:9" ht="14" customHeight="1" collapsed="1" x14ac:dyDescent="0.3">
      <c r="B42" s="10" t="s">
        <v>51</v>
      </c>
      <c r="C42" s="15">
        <v>59664</v>
      </c>
      <c r="D42" s="15">
        <v>3269</v>
      </c>
      <c r="E42" s="15">
        <v>2161</v>
      </c>
      <c r="F42" s="15">
        <v>2521</v>
      </c>
    </row>
    <row r="43" spans="2:9" ht="14" customHeight="1" x14ac:dyDescent="0.3">
      <c r="B43" s="10" t="s">
        <v>52</v>
      </c>
      <c r="C43" s="15">
        <v>45736</v>
      </c>
      <c r="D43" s="15">
        <v>3608</v>
      </c>
      <c r="E43" s="15">
        <v>4397</v>
      </c>
      <c r="F43" s="15">
        <v>3166</v>
      </c>
    </row>
    <row r="44" spans="2:9" ht="14" customHeight="1" x14ac:dyDescent="0.3">
      <c r="B44" s="10" t="s">
        <v>61</v>
      </c>
      <c r="C44" s="15">
        <v>33820</v>
      </c>
      <c r="D44" s="15">
        <v>5623</v>
      </c>
      <c r="E44" s="15">
        <v>3834</v>
      </c>
      <c r="F44" s="15">
        <v>6644</v>
      </c>
    </row>
    <row r="45" spans="2:9" ht="14" customHeight="1" x14ac:dyDescent="0.3">
      <c r="B45" s="10" t="s">
        <v>60</v>
      </c>
      <c r="C45" s="15">
        <v>44985</v>
      </c>
      <c r="D45" s="15">
        <v>9423</v>
      </c>
      <c r="E45" s="15">
        <v>6348</v>
      </c>
      <c r="F45" s="15">
        <v>1464</v>
      </c>
    </row>
    <row r="46" spans="2:9" ht="14" customHeight="1" x14ac:dyDescent="0.3">
      <c r="B46" s="10" t="s">
        <v>59</v>
      </c>
      <c r="C46" s="15">
        <v>3403</v>
      </c>
      <c r="D46" s="15">
        <v>189</v>
      </c>
      <c r="E46" s="15">
        <v>30</v>
      </c>
      <c r="F46" s="15">
        <v>636</v>
      </c>
    </row>
    <row r="47" spans="2:9" ht="14" customHeight="1" x14ac:dyDescent="0.3">
      <c r="B47" s="10" t="s">
        <v>62</v>
      </c>
      <c r="C47" s="15">
        <v>42125</v>
      </c>
      <c r="D47" s="15">
        <v>2423</v>
      </c>
      <c r="E47" s="15">
        <v>1545</v>
      </c>
      <c r="F47" s="15">
        <v>3603</v>
      </c>
    </row>
    <row r="48" spans="2:9" ht="14" customHeight="1" x14ac:dyDescent="0.3">
      <c r="B48" s="10" t="s">
        <v>63</v>
      </c>
      <c r="C48" s="15">
        <v>72693</v>
      </c>
      <c r="D48" s="15">
        <v>1327</v>
      </c>
      <c r="E48" s="15">
        <v>714</v>
      </c>
      <c r="F48" s="15">
        <v>7755</v>
      </c>
    </row>
    <row r="49" spans="2:6" ht="14" customHeight="1" x14ac:dyDescent="0.3">
      <c r="B49" s="10" t="s">
        <v>69</v>
      </c>
      <c r="C49" s="15">
        <v>2465</v>
      </c>
      <c r="D49" s="15">
        <v>113</v>
      </c>
      <c r="E49" s="15">
        <v>50</v>
      </c>
      <c r="F49" s="15">
        <v>362</v>
      </c>
    </row>
    <row r="50" spans="2:6" ht="14" customHeight="1" x14ac:dyDescent="0.3">
      <c r="B50" s="10" t="s">
        <v>64</v>
      </c>
      <c r="C50" s="15">
        <v>13701</v>
      </c>
      <c r="D50" s="15">
        <v>673</v>
      </c>
      <c r="E50" s="15">
        <v>235</v>
      </c>
      <c r="F50" s="15">
        <v>1642</v>
      </c>
    </row>
    <row r="51" spans="2:6" ht="14" customHeight="1" x14ac:dyDescent="0.3">
      <c r="B51" s="10" t="s">
        <v>65</v>
      </c>
      <c r="C51" s="15">
        <v>69751</v>
      </c>
      <c r="D51" s="15">
        <v>2542</v>
      </c>
      <c r="E51" s="15">
        <v>750</v>
      </c>
      <c r="F51" s="15">
        <v>10559</v>
      </c>
    </row>
    <row r="52" spans="2:6" ht="14" customHeight="1" x14ac:dyDescent="0.3">
      <c r="B52" s="10" t="s">
        <v>66</v>
      </c>
      <c r="C52" s="15">
        <v>4866</v>
      </c>
      <c r="D52" s="15">
        <v>653</v>
      </c>
      <c r="E52" s="15">
        <v>199</v>
      </c>
      <c r="F52" s="15">
        <v>614</v>
      </c>
    </row>
    <row r="53" spans="2:6" ht="14" customHeight="1" x14ac:dyDescent="0.3">
      <c r="B53" s="10" t="s">
        <v>67</v>
      </c>
      <c r="C53" s="15">
        <v>11584</v>
      </c>
      <c r="D53" s="15">
        <v>371</v>
      </c>
      <c r="E53" s="15">
        <v>125</v>
      </c>
      <c r="F53" s="15">
        <v>1423</v>
      </c>
    </row>
    <row r="54" spans="2:6" ht="14" customHeight="1" x14ac:dyDescent="0.3">
      <c r="B54" s="86" t="s">
        <v>68</v>
      </c>
      <c r="C54" s="151">
        <v>11</v>
      </c>
      <c r="D54" s="46" t="s">
        <v>100</v>
      </c>
      <c r="E54" s="46" t="s">
        <v>100</v>
      </c>
      <c r="F54" s="46" t="s">
        <v>100</v>
      </c>
    </row>
    <row r="55" spans="2:6" ht="5" customHeight="1" x14ac:dyDescent="0.3">
      <c r="B55" s="5"/>
      <c r="C55" s="2"/>
      <c r="D55" s="2"/>
      <c r="E55" s="2"/>
      <c r="F55" s="4"/>
    </row>
    <row r="56" spans="2:6" x14ac:dyDescent="0.3">
      <c r="B56" s="185" t="s">
        <v>132</v>
      </c>
      <c r="C56" s="185"/>
      <c r="D56" s="185"/>
      <c r="E56" s="185"/>
      <c r="F56" s="185"/>
    </row>
    <row r="57" spans="2:6" x14ac:dyDescent="0.3">
      <c r="B57" s="76"/>
      <c r="C57" s="6"/>
      <c r="D57" s="6"/>
      <c r="E57" s="6"/>
      <c r="F57" s="6"/>
    </row>
    <row r="58" spans="2:6" ht="14" customHeight="1" x14ac:dyDescent="0.3">
      <c r="B58" s="6"/>
      <c r="C58" s="6"/>
      <c r="D58" s="6"/>
      <c r="E58" s="6"/>
      <c r="F58" s="6"/>
    </row>
  </sheetData>
  <mergeCells count="7">
    <mergeCell ref="B3:E3"/>
    <mergeCell ref="B2:F2"/>
    <mergeCell ref="B56:F56"/>
    <mergeCell ref="C5:C6"/>
    <mergeCell ref="D5:D6"/>
    <mergeCell ref="E5:E6"/>
    <mergeCell ref="F5:F6"/>
  </mergeCells>
  <printOptions horizontalCentered="1"/>
  <pageMargins left="0.11811023622047245" right="0.11811023622047245" top="0.78740157480314965" bottom="0.19685039370078741" header="0.51181102362204722" footer="0.51181102362204722"/>
  <pageSetup paperSize="9" scale="9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57"/>
  <sheetViews>
    <sheetView workbookViewId="0"/>
  </sheetViews>
  <sheetFormatPr defaultColWidth="9.1796875" defaultRowHeight="12.5" outlineLevelRow="1" x14ac:dyDescent="0.3"/>
  <cols>
    <col min="1" max="1" width="3.36328125" style="1" customWidth="1"/>
    <col min="2" max="2" width="56.81640625" style="1" customWidth="1"/>
    <col min="3" max="3" width="11.81640625" style="3" customWidth="1"/>
    <col min="4" max="4" width="12.1796875" style="3" customWidth="1"/>
    <col min="5" max="5" width="11.54296875" style="3" customWidth="1"/>
    <col min="6" max="6" width="10.81640625" style="3" customWidth="1"/>
    <col min="7" max="168" width="9.1796875" style="1"/>
    <col min="169" max="169" width="51.1796875" style="1" customWidth="1"/>
    <col min="170" max="177" width="9.81640625" style="1" customWidth="1"/>
    <col min="178" max="424" width="9.1796875" style="1"/>
    <col min="425" max="425" width="51.1796875" style="1" customWidth="1"/>
    <col min="426" max="433" width="9.81640625" style="1" customWidth="1"/>
    <col min="434" max="680" width="9.1796875" style="1"/>
    <col min="681" max="681" width="51.1796875" style="1" customWidth="1"/>
    <col min="682" max="689" width="9.81640625" style="1" customWidth="1"/>
    <col min="690" max="936" width="9.1796875" style="1"/>
    <col min="937" max="937" width="51.1796875" style="1" customWidth="1"/>
    <col min="938" max="945" width="9.81640625" style="1" customWidth="1"/>
    <col min="946" max="1192" width="9.1796875" style="1"/>
    <col min="1193" max="1193" width="51.1796875" style="1" customWidth="1"/>
    <col min="1194" max="1201" width="9.81640625" style="1" customWidth="1"/>
    <col min="1202" max="1448" width="9.1796875" style="1"/>
    <col min="1449" max="1449" width="51.1796875" style="1" customWidth="1"/>
    <col min="1450" max="1457" width="9.81640625" style="1" customWidth="1"/>
    <col min="1458" max="1704" width="9.1796875" style="1"/>
    <col min="1705" max="1705" width="51.1796875" style="1" customWidth="1"/>
    <col min="1706" max="1713" width="9.81640625" style="1" customWidth="1"/>
    <col min="1714" max="1960" width="9.1796875" style="1"/>
    <col min="1961" max="1961" width="51.1796875" style="1" customWidth="1"/>
    <col min="1962" max="1969" width="9.81640625" style="1" customWidth="1"/>
    <col min="1970" max="2216" width="9.1796875" style="1"/>
    <col min="2217" max="2217" width="51.1796875" style="1" customWidth="1"/>
    <col min="2218" max="2225" width="9.81640625" style="1" customWidth="1"/>
    <col min="2226" max="2472" width="9.1796875" style="1"/>
    <col min="2473" max="2473" width="51.1796875" style="1" customWidth="1"/>
    <col min="2474" max="2481" width="9.81640625" style="1" customWidth="1"/>
    <col min="2482" max="2728" width="9.1796875" style="1"/>
    <col min="2729" max="2729" width="51.1796875" style="1" customWidth="1"/>
    <col min="2730" max="2737" width="9.81640625" style="1" customWidth="1"/>
    <col min="2738" max="2984" width="9.1796875" style="1"/>
    <col min="2985" max="2985" width="51.1796875" style="1" customWidth="1"/>
    <col min="2986" max="2993" width="9.81640625" style="1" customWidth="1"/>
    <col min="2994" max="3240" width="9.1796875" style="1"/>
    <col min="3241" max="3241" width="51.1796875" style="1" customWidth="1"/>
    <col min="3242" max="3249" width="9.81640625" style="1" customWidth="1"/>
    <col min="3250" max="3496" width="9.1796875" style="1"/>
    <col min="3497" max="3497" width="51.1796875" style="1" customWidth="1"/>
    <col min="3498" max="3505" width="9.81640625" style="1" customWidth="1"/>
    <col min="3506" max="3752" width="9.1796875" style="1"/>
    <col min="3753" max="3753" width="51.1796875" style="1" customWidth="1"/>
    <col min="3754" max="3761" width="9.81640625" style="1" customWidth="1"/>
    <col min="3762" max="4008" width="9.1796875" style="1"/>
    <col min="4009" max="4009" width="51.1796875" style="1" customWidth="1"/>
    <col min="4010" max="4017" width="9.81640625" style="1" customWidth="1"/>
    <col min="4018" max="4264" width="9.1796875" style="1"/>
    <col min="4265" max="4265" width="51.1796875" style="1" customWidth="1"/>
    <col min="4266" max="4273" width="9.81640625" style="1" customWidth="1"/>
    <col min="4274" max="4520" width="9.1796875" style="1"/>
    <col min="4521" max="4521" width="51.1796875" style="1" customWidth="1"/>
    <col min="4522" max="4529" width="9.81640625" style="1" customWidth="1"/>
    <col min="4530" max="4776" width="9.1796875" style="1"/>
    <col min="4777" max="4777" width="51.1796875" style="1" customWidth="1"/>
    <col min="4778" max="4785" width="9.81640625" style="1" customWidth="1"/>
    <col min="4786" max="5032" width="9.1796875" style="1"/>
    <col min="5033" max="5033" width="51.1796875" style="1" customWidth="1"/>
    <col min="5034" max="5041" width="9.81640625" style="1" customWidth="1"/>
    <col min="5042" max="5288" width="9.1796875" style="1"/>
    <col min="5289" max="5289" width="51.1796875" style="1" customWidth="1"/>
    <col min="5290" max="5297" width="9.81640625" style="1" customWidth="1"/>
    <col min="5298" max="5544" width="9.1796875" style="1"/>
    <col min="5545" max="5545" width="51.1796875" style="1" customWidth="1"/>
    <col min="5546" max="5553" width="9.81640625" style="1" customWidth="1"/>
    <col min="5554" max="5800" width="9.1796875" style="1"/>
    <col min="5801" max="5801" width="51.1796875" style="1" customWidth="1"/>
    <col min="5802" max="5809" width="9.81640625" style="1" customWidth="1"/>
    <col min="5810" max="6056" width="9.1796875" style="1"/>
    <col min="6057" max="6057" width="51.1796875" style="1" customWidth="1"/>
    <col min="6058" max="6065" width="9.81640625" style="1" customWidth="1"/>
    <col min="6066" max="6312" width="9.1796875" style="1"/>
    <col min="6313" max="6313" width="51.1796875" style="1" customWidth="1"/>
    <col min="6314" max="6321" width="9.81640625" style="1" customWidth="1"/>
    <col min="6322" max="6568" width="9.1796875" style="1"/>
    <col min="6569" max="6569" width="51.1796875" style="1" customWidth="1"/>
    <col min="6570" max="6577" width="9.81640625" style="1" customWidth="1"/>
    <col min="6578" max="6824" width="9.1796875" style="1"/>
    <col min="6825" max="6825" width="51.1796875" style="1" customWidth="1"/>
    <col min="6826" max="6833" width="9.81640625" style="1" customWidth="1"/>
    <col min="6834" max="7080" width="9.1796875" style="1"/>
    <col min="7081" max="7081" width="51.1796875" style="1" customWidth="1"/>
    <col min="7082" max="7089" width="9.81640625" style="1" customWidth="1"/>
    <col min="7090" max="7336" width="9.1796875" style="1"/>
    <col min="7337" max="7337" width="51.1796875" style="1" customWidth="1"/>
    <col min="7338" max="7345" width="9.81640625" style="1" customWidth="1"/>
    <col min="7346" max="7592" width="9.1796875" style="1"/>
    <col min="7593" max="7593" width="51.1796875" style="1" customWidth="1"/>
    <col min="7594" max="7601" width="9.81640625" style="1" customWidth="1"/>
    <col min="7602" max="7848" width="9.1796875" style="1"/>
    <col min="7849" max="7849" width="51.1796875" style="1" customWidth="1"/>
    <col min="7850" max="7857" width="9.81640625" style="1" customWidth="1"/>
    <col min="7858" max="8104" width="9.1796875" style="1"/>
    <col min="8105" max="8105" width="51.1796875" style="1" customWidth="1"/>
    <col min="8106" max="8113" width="9.81640625" style="1" customWidth="1"/>
    <col min="8114" max="8360" width="9.1796875" style="1"/>
    <col min="8361" max="8361" width="51.1796875" style="1" customWidth="1"/>
    <col min="8362" max="8369" width="9.81640625" style="1" customWidth="1"/>
    <col min="8370" max="8616" width="9.1796875" style="1"/>
    <col min="8617" max="8617" width="51.1796875" style="1" customWidth="1"/>
    <col min="8618" max="8625" width="9.81640625" style="1" customWidth="1"/>
    <col min="8626" max="8872" width="9.1796875" style="1"/>
    <col min="8873" max="8873" width="51.1796875" style="1" customWidth="1"/>
    <col min="8874" max="8881" width="9.81640625" style="1" customWidth="1"/>
    <col min="8882" max="9128" width="9.1796875" style="1"/>
    <col min="9129" max="9129" width="51.1796875" style="1" customWidth="1"/>
    <col min="9130" max="9137" width="9.81640625" style="1" customWidth="1"/>
    <col min="9138" max="9384" width="9.1796875" style="1"/>
    <col min="9385" max="9385" width="51.1796875" style="1" customWidth="1"/>
    <col min="9386" max="9393" width="9.81640625" style="1" customWidth="1"/>
    <col min="9394" max="9640" width="9.1796875" style="1"/>
    <col min="9641" max="9641" width="51.1796875" style="1" customWidth="1"/>
    <col min="9642" max="9649" width="9.81640625" style="1" customWidth="1"/>
    <col min="9650" max="9896" width="9.1796875" style="1"/>
    <col min="9897" max="9897" width="51.1796875" style="1" customWidth="1"/>
    <col min="9898" max="9905" width="9.81640625" style="1" customWidth="1"/>
    <col min="9906" max="10152" width="9.1796875" style="1"/>
    <col min="10153" max="10153" width="51.1796875" style="1" customWidth="1"/>
    <col min="10154" max="10161" width="9.81640625" style="1" customWidth="1"/>
    <col min="10162" max="10408" width="9.1796875" style="1"/>
    <col min="10409" max="10409" width="51.1796875" style="1" customWidth="1"/>
    <col min="10410" max="10417" width="9.81640625" style="1" customWidth="1"/>
    <col min="10418" max="10664" width="9.1796875" style="1"/>
    <col min="10665" max="10665" width="51.1796875" style="1" customWidth="1"/>
    <col min="10666" max="10673" width="9.81640625" style="1" customWidth="1"/>
    <col min="10674" max="10920" width="9.1796875" style="1"/>
    <col min="10921" max="10921" width="51.1796875" style="1" customWidth="1"/>
    <col min="10922" max="10929" width="9.81640625" style="1" customWidth="1"/>
    <col min="10930" max="11176" width="9.1796875" style="1"/>
    <col min="11177" max="11177" width="51.1796875" style="1" customWidth="1"/>
    <col min="11178" max="11185" width="9.81640625" style="1" customWidth="1"/>
    <col min="11186" max="11432" width="9.1796875" style="1"/>
    <col min="11433" max="11433" width="51.1796875" style="1" customWidth="1"/>
    <col min="11434" max="11441" width="9.81640625" style="1" customWidth="1"/>
    <col min="11442" max="11688" width="9.1796875" style="1"/>
    <col min="11689" max="11689" width="51.1796875" style="1" customWidth="1"/>
    <col min="11690" max="11697" width="9.81640625" style="1" customWidth="1"/>
    <col min="11698" max="11944" width="9.1796875" style="1"/>
    <col min="11945" max="11945" width="51.1796875" style="1" customWidth="1"/>
    <col min="11946" max="11953" width="9.81640625" style="1" customWidth="1"/>
    <col min="11954" max="12200" width="9.1796875" style="1"/>
    <col min="12201" max="12201" width="51.1796875" style="1" customWidth="1"/>
    <col min="12202" max="12209" width="9.81640625" style="1" customWidth="1"/>
    <col min="12210" max="12456" width="9.1796875" style="1"/>
    <col min="12457" max="12457" width="51.1796875" style="1" customWidth="1"/>
    <col min="12458" max="12465" width="9.81640625" style="1" customWidth="1"/>
    <col min="12466" max="12712" width="9.1796875" style="1"/>
    <col min="12713" max="12713" width="51.1796875" style="1" customWidth="1"/>
    <col min="12714" max="12721" width="9.81640625" style="1" customWidth="1"/>
    <col min="12722" max="12968" width="9.1796875" style="1"/>
    <col min="12969" max="12969" width="51.1796875" style="1" customWidth="1"/>
    <col min="12970" max="12977" width="9.81640625" style="1" customWidth="1"/>
    <col min="12978" max="13224" width="9.1796875" style="1"/>
    <col min="13225" max="13225" width="51.1796875" style="1" customWidth="1"/>
    <col min="13226" max="13233" width="9.81640625" style="1" customWidth="1"/>
    <col min="13234" max="13480" width="9.1796875" style="1"/>
    <col min="13481" max="13481" width="51.1796875" style="1" customWidth="1"/>
    <col min="13482" max="13489" width="9.81640625" style="1" customWidth="1"/>
    <col min="13490" max="13736" width="9.1796875" style="1"/>
    <col min="13737" max="13737" width="51.1796875" style="1" customWidth="1"/>
    <col min="13738" max="13745" width="9.81640625" style="1" customWidth="1"/>
    <col min="13746" max="13992" width="9.1796875" style="1"/>
    <col min="13993" max="13993" width="51.1796875" style="1" customWidth="1"/>
    <col min="13994" max="14001" width="9.81640625" style="1" customWidth="1"/>
    <col min="14002" max="14248" width="9.1796875" style="1"/>
    <col min="14249" max="14249" width="51.1796875" style="1" customWidth="1"/>
    <col min="14250" max="14257" width="9.81640625" style="1" customWidth="1"/>
    <col min="14258" max="14504" width="9.1796875" style="1"/>
    <col min="14505" max="14505" width="51.1796875" style="1" customWidth="1"/>
    <col min="14506" max="14513" width="9.81640625" style="1" customWidth="1"/>
    <col min="14514" max="14760" width="9.1796875" style="1"/>
    <col min="14761" max="14761" width="51.1796875" style="1" customWidth="1"/>
    <col min="14762" max="14769" width="9.81640625" style="1" customWidth="1"/>
    <col min="14770" max="15016" width="9.1796875" style="1"/>
    <col min="15017" max="15017" width="51.1796875" style="1" customWidth="1"/>
    <col min="15018" max="15025" width="9.81640625" style="1" customWidth="1"/>
    <col min="15026" max="15272" width="9.1796875" style="1"/>
    <col min="15273" max="15273" width="51.1796875" style="1" customWidth="1"/>
    <col min="15274" max="15281" width="9.81640625" style="1" customWidth="1"/>
    <col min="15282" max="15528" width="9.1796875" style="1"/>
    <col min="15529" max="15529" width="51.1796875" style="1" customWidth="1"/>
    <col min="15530" max="15537" width="9.81640625" style="1" customWidth="1"/>
    <col min="15538" max="15784" width="9.1796875" style="1"/>
    <col min="15785" max="15785" width="51.1796875" style="1" customWidth="1"/>
    <col min="15786" max="15793" width="9.81640625" style="1" customWidth="1"/>
    <col min="15794" max="16040" width="9.1796875" style="1"/>
    <col min="16041" max="16041" width="51.1796875" style="1" customWidth="1"/>
    <col min="16042" max="16049" width="9.81640625" style="1" customWidth="1"/>
    <col min="16050" max="16384" width="9.1796875" style="1"/>
  </cols>
  <sheetData>
    <row r="1" spans="2:9" ht="17.25" customHeight="1" x14ac:dyDescent="0.3">
      <c r="B1" s="40"/>
      <c r="C1" s="41"/>
      <c r="D1" s="42"/>
      <c r="E1" s="1"/>
      <c r="F1" s="36" t="s">
        <v>177</v>
      </c>
    </row>
    <row r="2" spans="2:9" ht="27.75" customHeight="1" x14ac:dyDescent="0.3">
      <c r="B2" s="176" t="s">
        <v>176</v>
      </c>
      <c r="C2" s="176"/>
      <c r="D2" s="176"/>
      <c r="E2" s="176"/>
      <c r="F2" s="176"/>
    </row>
    <row r="3" spans="2:9" ht="15.75" customHeight="1" x14ac:dyDescent="0.3">
      <c r="B3" s="177">
        <v>2020</v>
      </c>
      <c r="C3" s="177"/>
      <c r="D3" s="177"/>
      <c r="E3" s="177"/>
      <c r="F3" s="1"/>
    </row>
    <row r="4" spans="2:9" ht="15" customHeight="1" x14ac:dyDescent="0.3">
      <c r="B4" s="10" t="s">
        <v>115</v>
      </c>
      <c r="C4" s="11"/>
      <c r="D4" s="16"/>
      <c r="E4" s="11"/>
      <c r="F4" s="1"/>
    </row>
    <row r="5" spans="2:9" ht="21" customHeight="1" x14ac:dyDescent="0.3">
      <c r="B5" s="37" t="s">
        <v>73</v>
      </c>
      <c r="C5" s="178" t="s">
        <v>74</v>
      </c>
      <c r="D5" s="178" t="s">
        <v>75</v>
      </c>
      <c r="E5" s="178" t="s">
        <v>11</v>
      </c>
      <c r="F5" s="178" t="s">
        <v>9</v>
      </c>
    </row>
    <row r="6" spans="2:9" ht="32" customHeight="1" x14ac:dyDescent="0.3">
      <c r="B6" s="43" t="s">
        <v>46</v>
      </c>
      <c r="C6" s="178" t="s">
        <v>10</v>
      </c>
      <c r="D6" s="178" t="s">
        <v>10</v>
      </c>
      <c r="E6" s="178" t="s">
        <v>11</v>
      </c>
      <c r="F6" s="178" t="s">
        <v>9</v>
      </c>
    </row>
    <row r="7" spans="2:9" ht="14" customHeight="1" x14ac:dyDescent="0.3">
      <c r="B7" s="40" t="s">
        <v>0</v>
      </c>
      <c r="C7" s="66">
        <f>+'Q14'!C7/'Q12'!$C7*100</f>
        <v>85.615325869392692</v>
      </c>
      <c r="D7" s="66">
        <f>+'Q14'!D7/'Q12'!$C7*100</f>
        <v>7.2349643857223436</v>
      </c>
      <c r="E7" s="66">
        <f>+'Q14'!E7/'Q12'!$C7*100</f>
        <v>4.0852346748793309</v>
      </c>
      <c r="F7" s="66">
        <f>+'Q14'!F7/'Q12'!$C7*100</f>
        <v>7.7681552952216473</v>
      </c>
    </row>
    <row r="8" spans="2:9" ht="14" customHeight="1" x14ac:dyDescent="0.3">
      <c r="B8" s="10" t="s">
        <v>53</v>
      </c>
      <c r="C8" s="13">
        <f>+'Q14'!C8/'Q12'!$C8*100</f>
        <v>86.398614851866114</v>
      </c>
      <c r="D8" s="13">
        <f>+'Q14'!D8/'Q12'!$C8*100</f>
        <v>2.9338207002693344</v>
      </c>
      <c r="E8" s="13">
        <f>+'Q14'!E8/'Q12'!$C8*100</f>
        <v>1.5101962293189688</v>
      </c>
      <c r="F8" s="13">
        <f>+'Q14'!F8/'Q12'!$C8*100</f>
        <v>11.25432858791843</v>
      </c>
    </row>
    <row r="9" spans="2:9" ht="14" customHeight="1" x14ac:dyDescent="0.3">
      <c r="B9" s="10" t="s">
        <v>47</v>
      </c>
      <c r="C9" s="13">
        <f>+'Q14'!C9/'Q12'!$C9*100</f>
        <v>89.357142857142861</v>
      </c>
      <c r="D9" s="13">
        <f>+'Q14'!D9/'Q12'!$C9*100</f>
        <v>7.4285714285714288</v>
      </c>
      <c r="E9" s="143" t="s">
        <v>100</v>
      </c>
      <c r="F9" s="13">
        <f>+'Q14'!F9/'Q12'!$C9*100</f>
        <v>5.7142857142857144</v>
      </c>
    </row>
    <row r="10" spans="2:9" ht="14" customHeight="1" x14ac:dyDescent="0.3">
      <c r="B10" s="10" t="s">
        <v>48</v>
      </c>
      <c r="C10" s="13">
        <f>+'Q14'!C10/'Q12'!$C10*100</f>
        <v>85.834976549117414</v>
      </c>
      <c r="D10" s="13">
        <f>+'Q14'!D10/'Q12'!$C10*100</f>
        <v>8.0992919429929984</v>
      </c>
      <c r="E10" s="13">
        <f>+'Q14'!E10/'Q12'!$C10*100</f>
        <v>3.5148277751649331</v>
      </c>
      <c r="F10" s="13">
        <f>+'Q14'!F10/'Q12'!$C10*100</f>
        <v>6.7811236575610225</v>
      </c>
    </row>
    <row r="11" spans="2:9" s="98" customFormat="1" ht="14" hidden="1" customHeight="1" outlineLevel="1" x14ac:dyDescent="0.35">
      <c r="B11" s="99" t="s">
        <v>291</v>
      </c>
      <c r="C11" s="164">
        <f>+'Q14'!C11/'Q12'!$C11*100</f>
        <v>89.519762277534582</v>
      </c>
      <c r="D11" s="164">
        <f>+'Q14'!D11/'Q12'!$C11*100</f>
        <v>2.6168642361887722</v>
      </c>
      <c r="E11" s="164">
        <f>+'Q14'!E11/'Q12'!$C11*100</f>
        <v>1.7094290187557912</v>
      </c>
      <c r="F11" s="164">
        <f>+'Q14'!F11/'Q12'!$C11*100</f>
        <v>9.2468926734191772</v>
      </c>
      <c r="G11" s="14"/>
      <c r="H11" s="14"/>
      <c r="I11" s="14"/>
    </row>
    <row r="12" spans="2:9" s="98" customFormat="1" ht="14" hidden="1" customHeight="1" outlineLevel="1" x14ac:dyDescent="0.35">
      <c r="B12" s="99" t="s">
        <v>292</v>
      </c>
      <c r="C12" s="164">
        <f>+'Q14'!C12/'Q12'!$C12*100</f>
        <v>72.701149425287355</v>
      </c>
      <c r="D12" s="164">
        <f>+'Q14'!D12/'Q12'!$C12*100</f>
        <v>21.213657876943881</v>
      </c>
      <c r="E12" s="164">
        <f>+'Q14'!E12/'Q12'!$C12*100</f>
        <v>2.4847870182555782</v>
      </c>
      <c r="F12" s="164">
        <f>+'Q14'!F12/'Q12'!$C12*100</f>
        <v>6.0344827586206895</v>
      </c>
      <c r="G12" s="14"/>
      <c r="H12" s="14"/>
      <c r="I12" s="14"/>
    </row>
    <row r="13" spans="2:9" s="98" customFormat="1" ht="14" hidden="1" customHeight="1" outlineLevel="1" x14ac:dyDescent="0.35">
      <c r="B13" s="99" t="s">
        <v>293</v>
      </c>
      <c r="C13" s="164">
        <f>+'Q14'!C13/'Q12'!$C13*100</f>
        <v>100</v>
      </c>
      <c r="D13" s="145" t="s">
        <v>100</v>
      </c>
      <c r="E13" s="145" t="s">
        <v>100</v>
      </c>
      <c r="F13" s="145" t="s">
        <v>100</v>
      </c>
      <c r="G13" s="14"/>
      <c r="H13" s="14"/>
      <c r="I13" s="14"/>
    </row>
    <row r="14" spans="2:9" s="98" customFormat="1" ht="14" hidden="1" customHeight="1" outlineLevel="1" x14ac:dyDescent="0.35">
      <c r="B14" s="99" t="s">
        <v>294</v>
      </c>
      <c r="C14" s="164">
        <f>+'Q14'!C14/'Q12'!$C14*100</f>
        <v>83.901234567901241</v>
      </c>
      <c r="D14" s="164">
        <f>+'Q14'!D14/'Q12'!$C14*100</f>
        <v>11.02880658436214</v>
      </c>
      <c r="E14" s="164">
        <f>+'Q14'!E14/'Q12'!$C14*100</f>
        <v>3.1111111111111112</v>
      </c>
      <c r="F14" s="164">
        <f>+'Q14'!F14/'Q12'!$C14*100</f>
        <v>7.5637860082304522</v>
      </c>
      <c r="G14" s="14"/>
      <c r="H14" s="14"/>
      <c r="I14" s="14"/>
    </row>
    <row r="15" spans="2:9" s="98" customFormat="1" ht="14" hidden="1" customHeight="1" outlineLevel="1" x14ac:dyDescent="0.35">
      <c r="B15" s="99" t="s">
        <v>295</v>
      </c>
      <c r="C15" s="164">
        <f>+'Q14'!C15/'Q12'!$C15*100</f>
        <v>91.239205845449845</v>
      </c>
      <c r="D15" s="164">
        <f>+'Q14'!D15/'Q12'!$C15*100</f>
        <v>5.277142224518415</v>
      </c>
      <c r="E15" s="164">
        <f>+'Q14'!E15/'Q12'!$C15*100</f>
        <v>2.8267768839028711</v>
      </c>
      <c r="F15" s="164">
        <f>+'Q14'!F15/'Q12'!$C15*100</f>
        <v>9.5357590966122974</v>
      </c>
      <c r="G15" s="14"/>
      <c r="H15" s="14"/>
      <c r="I15" s="14"/>
    </row>
    <row r="16" spans="2:9" s="98" customFormat="1" ht="14" hidden="1" customHeight="1" outlineLevel="1" x14ac:dyDescent="0.35">
      <c r="B16" s="99" t="s">
        <v>296</v>
      </c>
      <c r="C16" s="164">
        <f>+'Q14'!C16/'Q12'!$C16*100</f>
        <v>79.182970730943808</v>
      </c>
      <c r="D16" s="164">
        <f>+'Q14'!D16/'Q12'!$C16*100</f>
        <v>10.705900766943184</v>
      </c>
      <c r="E16" s="164">
        <f>+'Q14'!E16/'Q12'!$C16*100</f>
        <v>6.1042416653623413</v>
      </c>
      <c r="F16" s="164">
        <f>+'Q14'!F16/'Q12'!$C16*100</f>
        <v>9.4694005321646575</v>
      </c>
      <c r="G16" s="14"/>
      <c r="H16" s="14"/>
      <c r="I16" s="14"/>
    </row>
    <row r="17" spans="2:9" s="98" customFormat="1" ht="14" hidden="1" customHeight="1" outlineLevel="1" x14ac:dyDescent="0.35">
      <c r="B17" s="99" t="s">
        <v>297</v>
      </c>
      <c r="C17" s="164">
        <f>+'Q14'!C17/'Q12'!$C17*100</f>
        <v>85.206475832942289</v>
      </c>
      <c r="D17" s="164">
        <f>+'Q14'!D17/'Q12'!$C17*100</f>
        <v>10.757860159549507</v>
      </c>
      <c r="E17" s="164">
        <f>+'Q14'!E17/'Q12'!$C17*100</f>
        <v>1.7245424683247301</v>
      </c>
      <c r="F17" s="164">
        <f>+'Q14'!F17/'Q12'!$C17*100</f>
        <v>6.5227592679493203</v>
      </c>
      <c r="G17" s="14"/>
      <c r="H17" s="14"/>
      <c r="I17" s="14"/>
    </row>
    <row r="18" spans="2:9" s="98" customFormat="1" ht="14" hidden="1" customHeight="1" outlineLevel="1" x14ac:dyDescent="0.35">
      <c r="B18" s="99" t="s">
        <v>298</v>
      </c>
      <c r="C18" s="164">
        <f>+'Q14'!C18/'Q12'!$C18*100</f>
        <v>89.787816563997254</v>
      </c>
      <c r="D18" s="164">
        <f>+'Q14'!D18/'Q12'!$C18*100</f>
        <v>4.517453798767967</v>
      </c>
      <c r="E18" s="164">
        <f>+'Q14'!E18/'Q12'!$C18*100</f>
        <v>0.79397672826830945</v>
      </c>
      <c r="F18" s="164">
        <f>+'Q14'!F18/'Q12'!$C18*100</f>
        <v>6.2970568104038325</v>
      </c>
      <c r="G18" s="14"/>
      <c r="H18" s="14"/>
      <c r="I18" s="14"/>
    </row>
    <row r="19" spans="2:9" s="98" customFormat="1" ht="14" hidden="1" customHeight="1" outlineLevel="1" x14ac:dyDescent="0.35">
      <c r="B19" s="99" t="s">
        <v>299</v>
      </c>
      <c r="C19" s="164">
        <f>+'Q14'!C19/'Q12'!$C19*100</f>
        <v>79.408582762351244</v>
      </c>
      <c r="D19" s="164">
        <f>+'Q14'!D19/'Q12'!$C19*100</f>
        <v>12.405337179949512</v>
      </c>
      <c r="E19" s="164">
        <f>+'Q14'!E19/'Q12'!$C19*100</f>
        <v>2.3800937612693835</v>
      </c>
      <c r="F19" s="164">
        <f>+'Q14'!F19/'Q12'!$C19*100</f>
        <v>8.4745762711864394</v>
      </c>
      <c r="G19" s="14"/>
      <c r="H19" s="14"/>
      <c r="I19" s="14"/>
    </row>
    <row r="20" spans="2:9" s="98" customFormat="1" ht="14" hidden="1" customHeight="1" outlineLevel="1" x14ac:dyDescent="0.35">
      <c r="B20" s="99" t="s">
        <v>300</v>
      </c>
      <c r="C20" s="164">
        <f>+'Q14'!C20/'Q12'!$C20*100</f>
        <v>81.739879414298017</v>
      </c>
      <c r="D20" s="145" t="s">
        <v>100</v>
      </c>
      <c r="E20" s="164">
        <f>+'Q14'!E20/'Q12'!$C20*100</f>
        <v>18.26012058570198</v>
      </c>
      <c r="F20" s="145" t="s">
        <v>100</v>
      </c>
      <c r="G20" s="14"/>
      <c r="H20" s="14"/>
      <c r="I20" s="14"/>
    </row>
    <row r="21" spans="2:9" s="98" customFormat="1" ht="14" hidden="1" customHeight="1" outlineLevel="1" x14ac:dyDescent="0.35">
      <c r="B21" s="99" t="s">
        <v>301</v>
      </c>
      <c r="C21" s="164">
        <f>+'Q14'!C21/'Q12'!$C21*100</f>
        <v>89.218681798341336</v>
      </c>
      <c r="D21" s="164">
        <f>+'Q14'!D21/'Q12'!$C21*100</f>
        <v>6.2563654881420048</v>
      </c>
      <c r="E21" s="164">
        <f>+'Q14'!E21/'Q12'!$C21*100</f>
        <v>5.3542848828750182</v>
      </c>
      <c r="F21" s="164">
        <f>+'Q14'!F21/'Q12'!$C21*100</f>
        <v>5.4561326931470973</v>
      </c>
      <c r="G21" s="14"/>
      <c r="H21" s="14"/>
      <c r="I21" s="14"/>
    </row>
    <row r="22" spans="2:9" s="98" customFormat="1" ht="14" hidden="1" customHeight="1" outlineLevel="1" x14ac:dyDescent="0.35">
      <c r="B22" s="99" t="s">
        <v>302</v>
      </c>
      <c r="C22" s="164">
        <f>+'Q14'!C22/'Q12'!$C22*100</f>
        <v>88.842164283711796</v>
      </c>
      <c r="D22" s="164">
        <f>+'Q14'!D22/'Q12'!$C22*100</f>
        <v>3.6024670591533505</v>
      </c>
      <c r="E22" s="164">
        <f>+'Q14'!E22/'Q12'!$C22*100</f>
        <v>2.9156153630501822</v>
      </c>
      <c r="F22" s="164">
        <f>+'Q14'!F22/'Q12'!$C22*100</f>
        <v>6.1956826464816377</v>
      </c>
      <c r="G22" s="14"/>
      <c r="H22" s="14"/>
      <c r="I22" s="14"/>
    </row>
    <row r="23" spans="2:9" s="98" customFormat="1" ht="14" hidden="1" customHeight="1" outlineLevel="1" x14ac:dyDescent="0.35">
      <c r="B23" s="99" t="s">
        <v>303</v>
      </c>
      <c r="C23" s="164">
        <f>+'Q14'!C23/'Q12'!$C23*100</f>
        <v>84.541336353340881</v>
      </c>
      <c r="D23" s="164">
        <f>+'Q14'!D23/'Q12'!$C23*100</f>
        <v>3.6995092487731216</v>
      </c>
      <c r="E23" s="164">
        <f>+'Q14'!E23/'Q12'!$C23*100</f>
        <v>7.1284761545237192</v>
      </c>
      <c r="F23" s="164">
        <f>+'Q14'!F23/'Q12'!$C23*100</f>
        <v>6.7887253051465963</v>
      </c>
      <c r="G23" s="14"/>
      <c r="H23" s="14"/>
      <c r="I23" s="14"/>
    </row>
    <row r="24" spans="2:9" s="98" customFormat="1" ht="14" hidden="1" customHeight="1" outlineLevel="1" x14ac:dyDescent="0.35">
      <c r="B24" s="99" t="s">
        <v>304</v>
      </c>
      <c r="C24" s="164">
        <f>+'Q14'!C24/'Q12'!$C24*100</f>
        <v>88.343079922027286</v>
      </c>
      <c r="D24" s="164">
        <f>+'Q14'!D24/'Q12'!$C24*100</f>
        <v>3.8362573099415203</v>
      </c>
      <c r="E24" s="164">
        <f>+'Q14'!E24/'Q12'!$C24*100</f>
        <v>4.0545808966861596</v>
      </c>
      <c r="F24" s="164">
        <f>+'Q14'!F24/'Q12'!$C24*100</f>
        <v>8.265107212475634</v>
      </c>
      <c r="G24" s="14"/>
      <c r="H24" s="14"/>
      <c r="I24" s="14"/>
    </row>
    <row r="25" spans="2:9" s="98" customFormat="1" ht="14" hidden="1" customHeight="1" outlineLevel="1" x14ac:dyDescent="0.35">
      <c r="B25" s="99" t="s">
        <v>305</v>
      </c>
      <c r="C25" s="164">
        <f>+'Q14'!C25/'Q12'!$C25*100</f>
        <v>93.101923502100377</v>
      </c>
      <c r="D25" s="164">
        <f>+'Q14'!D25/'Q12'!$C25*100</f>
        <v>2.4983418085341587</v>
      </c>
      <c r="E25" s="164">
        <f>+'Q14'!E25/'Q12'!$C25*100</f>
        <v>2.0340481980986072</v>
      </c>
      <c r="F25" s="164">
        <f>+'Q14'!F25/'Q12'!$C25*100</f>
        <v>3.780676542118063</v>
      </c>
      <c r="G25" s="14"/>
      <c r="H25" s="14"/>
      <c r="I25" s="14"/>
    </row>
    <row r="26" spans="2:9" s="98" customFormat="1" ht="14" hidden="1" customHeight="1" outlineLevel="1" x14ac:dyDescent="0.35">
      <c r="B26" s="99" t="s">
        <v>306</v>
      </c>
      <c r="C26" s="164">
        <f>+'Q14'!C26/'Q12'!$C26*100</f>
        <v>86.931461731493101</v>
      </c>
      <c r="D26" s="164">
        <f>+'Q14'!D26/'Q12'!$C26*100</f>
        <v>7.5478356336260974</v>
      </c>
      <c r="E26" s="164">
        <f>+'Q14'!E26/'Q12'!$C26*100</f>
        <v>3.622961104140527</v>
      </c>
      <c r="F26" s="164">
        <f>+'Q14'!F26/'Q12'!$C26*100</f>
        <v>7.7164366373902133</v>
      </c>
      <c r="G26" s="14"/>
      <c r="H26" s="14"/>
      <c r="I26" s="14"/>
    </row>
    <row r="27" spans="2:9" s="98" customFormat="1" ht="14" hidden="1" customHeight="1" outlineLevel="1" x14ac:dyDescent="0.35">
      <c r="B27" s="99" t="s">
        <v>307</v>
      </c>
      <c r="C27" s="164">
        <f>+'Q14'!C27/'Q12'!$C27*100</f>
        <v>59.973100201748487</v>
      </c>
      <c r="D27" s="164">
        <f>+'Q14'!D27/'Q12'!$C27*100</f>
        <v>38.493611297915265</v>
      </c>
      <c r="E27" s="164">
        <f>+'Q14'!E27/'Q12'!$C27*100</f>
        <v>2.2057834566240753</v>
      </c>
      <c r="F27" s="164">
        <f>+'Q14'!F27/'Q12'!$C27*100</f>
        <v>2.2057834566240753</v>
      </c>
      <c r="G27" s="14"/>
      <c r="H27" s="14"/>
      <c r="I27" s="14"/>
    </row>
    <row r="28" spans="2:9" s="98" customFormat="1" ht="14" hidden="1" customHeight="1" outlineLevel="1" x14ac:dyDescent="0.35">
      <c r="B28" s="99" t="s">
        <v>308</v>
      </c>
      <c r="C28" s="164">
        <f>+'Q14'!C28/'Q12'!$C28*100</f>
        <v>86.039112940956301</v>
      </c>
      <c r="D28" s="164">
        <f>+'Q14'!D28/'Q12'!$C28*100</f>
        <v>8.9641620660615704</v>
      </c>
      <c r="E28" s="164">
        <f>+'Q14'!E28/'Q12'!$C28*100</f>
        <v>5.464583138392439</v>
      </c>
      <c r="F28" s="164">
        <f>+'Q14'!F28/'Q12'!$C28*100</f>
        <v>2.6667914288387764</v>
      </c>
      <c r="G28" s="14"/>
      <c r="H28" s="14"/>
      <c r="I28" s="14"/>
    </row>
    <row r="29" spans="2:9" s="98" customFormat="1" ht="14" hidden="1" customHeight="1" outlineLevel="1" x14ac:dyDescent="0.35">
      <c r="B29" s="99" t="s">
        <v>309</v>
      </c>
      <c r="C29" s="164">
        <f>+'Q14'!C29/'Q12'!$C29*100</f>
        <v>87.435378736794789</v>
      </c>
      <c r="D29" s="164">
        <f>+'Q14'!D29/'Q12'!$C29*100</f>
        <v>6.2935491121600364</v>
      </c>
      <c r="E29" s="164">
        <f>+'Q14'!E29/'Q12'!$C29*100</f>
        <v>6.4284108788491796</v>
      </c>
      <c r="F29" s="164">
        <f>+'Q14'!F29/'Q12'!$C29*100</f>
        <v>6.0912564621263199</v>
      </c>
      <c r="G29" s="14"/>
      <c r="H29" s="14"/>
      <c r="I29" s="14"/>
    </row>
    <row r="30" spans="2:9" s="98" customFormat="1" ht="14" hidden="1" customHeight="1" outlineLevel="1" x14ac:dyDescent="0.35">
      <c r="B30" s="99" t="s">
        <v>310</v>
      </c>
      <c r="C30" s="164">
        <f>+'Q14'!C30/'Q12'!$C30*100</f>
        <v>89.606355123596501</v>
      </c>
      <c r="D30" s="164">
        <f>+'Q14'!D30/'Q12'!$C30*100</f>
        <v>8.4587050104291492</v>
      </c>
      <c r="E30" s="164">
        <f>+'Q14'!E30/'Q12'!$C30*100</f>
        <v>2.5207473483335554</v>
      </c>
      <c r="F30" s="164">
        <f>+'Q14'!F30/'Q12'!$C30*100</f>
        <v>4.4246216660009763</v>
      </c>
      <c r="G30" s="14"/>
      <c r="H30" s="14"/>
      <c r="I30" s="14"/>
    </row>
    <row r="31" spans="2:9" s="98" customFormat="1" ht="14" hidden="1" customHeight="1" outlineLevel="1" x14ac:dyDescent="0.35">
      <c r="B31" s="99" t="s">
        <v>311</v>
      </c>
      <c r="C31" s="164">
        <f>+'Q14'!C31/'Q12'!$C31*100</f>
        <v>86.593012839653625</v>
      </c>
      <c r="D31" s="164">
        <f>+'Q14'!D31/'Q12'!$C31*100</f>
        <v>8.3009853687667956</v>
      </c>
      <c r="E31" s="164">
        <f>+'Q14'!E31/'Q12'!$C31*100</f>
        <v>4.2400716631830395</v>
      </c>
      <c r="F31" s="164">
        <f>+'Q14'!F31/'Q12'!$C31*100</f>
        <v>2.030456852791878</v>
      </c>
      <c r="G31" s="14"/>
      <c r="H31" s="14"/>
      <c r="I31" s="14"/>
    </row>
    <row r="32" spans="2:9" s="98" customFormat="1" ht="14" hidden="1" customHeight="1" outlineLevel="1" x14ac:dyDescent="0.35">
      <c r="B32" s="99" t="s">
        <v>312</v>
      </c>
      <c r="C32" s="164">
        <f>+'Q14'!C32/'Q12'!$C32*100</f>
        <v>76.040578845293155</v>
      </c>
      <c r="D32" s="164">
        <f>+'Q14'!D32/'Q12'!$C32*100</f>
        <v>14.187677159480829</v>
      </c>
      <c r="E32" s="164">
        <f>+'Q14'!E32/'Q12'!$C32*100</f>
        <v>3.4611368044159332</v>
      </c>
      <c r="F32" s="164">
        <f>+'Q14'!F32/'Q12'!$C32*100</f>
        <v>8.3992242279576317</v>
      </c>
      <c r="G32" s="14"/>
      <c r="H32" s="14"/>
      <c r="I32" s="14"/>
    </row>
    <row r="33" spans="2:9" s="98" customFormat="1" ht="14" hidden="1" customHeight="1" outlineLevel="1" x14ac:dyDescent="0.35">
      <c r="B33" s="99" t="s">
        <v>313</v>
      </c>
      <c r="C33" s="164">
        <f>+'Q14'!C33/'Q12'!$C33*100</f>
        <v>94.263607257203844</v>
      </c>
      <c r="D33" s="164">
        <f>+'Q14'!D33/'Q12'!$C33*100</f>
        <v>3.335112059765208</v>
      </c>
      <c r="E33" s="164">
        <f>+'Q14'!E33/'Q12'!$C33*100</f>
        <v>0.29348986125933829</v>
      </c>
      <c r="F33" s="164">
        <f>+'Q14'!F33/'Q12'!$C33*100</f>
        <v>3.5218783351120595</v>
      </c>
      <c r="G33" s="14"/>
      <c r="H33" s="14"/>
      <c r="I33" s="14"/>
    </row>
    <row r="34" spans="2:9" s="98" customFormat="1" ht="14" hidden="1" customHeight="1" outlineLevel="1" x14ac:dyDescent="0.35">
      <c r="B34" s="99" t="s">
        <v>314</v>
      </c>
      <c r="C34" s="164">
        <f>+'Q14'!C34/'Q12'!$C34*100</f>
        <v>78.124489462506133</v>
      </c>
      <c r="D34" s="164">
        <f>+'Q14'!D34/'Q12'!$C34*100</f>
        <v>15.062898219245222</v>
      </c>
      <c r="E34" s="164">
        <f>+'Q14'!E34/'Q12'!$C34*100</f>
        <v>5.0972063388335238</v>
      </c>
      <c r="F34" s="164">
        <f>+'Q14'!F34/'Q12'!$C34*100</f>
        <v>9.0181342917823883</v>
      </c>
      <c r="G34" s="14"/>
      <c r="H34" s="14"/>
      <c r="I34" s="14"/>
    </row>
    <row r="35" spans="2:9" ht="14" customHeight="1" collapsed="1" x14ac:dyDescent="0.3">
      <c r="B35" s="100" t="s">
        <v>57</v>
      </c>
      <c r="C35" s="13">
        <f>+'Q14'!C35/'Q12'!$C35*100</f>
        <v>97.89861751152074</v>
      </c>
      <c r="D35" s="13">
        <f>+'Q14'!D35/'Q12'!$C35*100</f>
        <v>0.20276497695852536</v>
      </c>
      <c r="E35" s="13">
        <f>+'Q14'!E35/'Q12'!$C35*100</f>
        <v>3.7972350230414746</v>
      </c>
      <c r="F35" s="13">
        <f>+'Q14'!F35/'Q12'!$C35*100</f>
        <v>0.14746543778801843</v>
      </c>
      <c r="G35" s="78"/>
      <c r="H35" s="78"/>
    </row>
    <row r="36" spans="2:9" ht="14" customHeight="1" x14ac:dyDescent="0.3">
      <c r="B36" s="100" t="s">
        <v>58</v>
      </c>
      <c r="C36" s="13">
        <f>+'Q14'!C36/'Q12'!$C36*100</f>
        <v>84.778447359092524</v>
      </c>
      <c r="D36" s="13">
        <f>+'Q14'!D36/'Q12'!$C36*100</f>
        <v>10.903934774902517</v>
      </c>
      <c r="E36" s="13">
        <f>+'Q14'!E36/'Q12'!$C36*100</f>
        <v>2.9563984402694081</v>
      </c>
      <c r="F36" s="13">
        <f>+'Q14'!F36/'Q12'!$C36*100</f>
        <v>4.6012052463665372</v>
      </c>
      <c r="G36" s="77"/>
      <c r="H36" s="78"/>
    </row>
    <row r="37" spans="2:9" ht="14" customHeight="1" x14ac:dyDescent="0.3">
      <c r="B37" s="102" t="s">
        <v>49</v>
      </c>
      <c r="C37" s="13">
        <f>+'Q14'!C37/'Q12'!$C37*100</f>
        <v>86.351082633672121</v>
      </c>
      <c r="D37" s="13">
        <f>+'Q14'!D37/'Q12'!$C37*100</f>
        <v>6.3650758580055982</v>
      </c>
      <c r="E37" s="13">
        <f>+'Q14'!E37/'Q12'!$C37*100</f>
        <v>1.4435115628222124</v>
      </c>
      <c r="F37" s="13">
        <f>+'Q14'!F37/'Q12'!$C37*100</f>
        <v>11.971571660038299</v>
      </c>
      <c r="G37" s="77"/>
      <c r="H37" s="77"/>
    </row>
    <row r="38" spans="2:9" ht="14" customHeight="1" x14ac:dyDescent="0.3">
      <c r="B38" s="100" t="s">
        <v>50</v>
      </c>
      <c r="C38" s="13">
        <f>+'Q14'!C38/'Q12'!$C38*100</f>
        <v>85.580178146983272</v>
      </c>
      <c r="D38" s="13">
        <f>+'Q14'!D38/'Q12'!$C38*100</f>
        <v>8.6283642649636274</v>
      </c>
      <c r="E38" s="13">
        <f>+'Q14'!E38/'Q12'!$C38*100</f>
        <v>5.1969940697702341</v>
      </c>
      <c r="F38" s="13">
        <f>+'Q14'!F38/'Q12'!$C38*100</f>
        <v>6.347986843052988</v>
      </c>
      <c r="G38" s="77"/>
      <c r="H38" s="77"/>
    </row>
    <row r="39" spans="2:9" ht="14" hidden="1" customHeight="1" outlineLevel="1" x14ac:dyDescent="0.3">
      <c r="B39" s="99" t="s">
        <v>315</v>
      </c>
      <c r="C39" s="164">
        <f>+'Q14'!C39/'Q12'!$C39*100</f>
        <v>85.599230676764037</v>
      </c>
      <c r="D39" s="164">
        <f>+'Q14'!D39/'Q12'!$C39*100</f>
        <v>2.1456905878110351</v>
      </c>
      <c r="E39" s="164">
        <f>+'Q14'!E39/'Q12'!$C39*100</f>
        <v>1.0217574227671595</v>
      </c>
      <c r="F39" s="164">
        <f>+'Q14'!F39/'Q12'!$C39*100</f>
        <v>14.466883038826783</v>
      </c>
    </row>
    <row r="40" spans="2:9" ht="14" hidden="1" customHeight="1" outlineLevel="1" x14ac:dyDescent="0.3">
      <c r="B40" s="99" t="s">
        <v>316</v>
      </c>
      <c r="C40" s="164">
        <f>+'Q14'!C40/'Q12'!$C40*100</f>
        <v>85.763875034912019</v>
      </c>
      <c r="D40" s="164">
        <f>+'Q14'!D40/'Q12'!$C40*100</f>
        <v>8.1354985436699518</v>
      </c>
      <c r="E40" s="164">
        <f>+'Q14'!E40/'Q12'!$C40*100</f>
        <v>2.3061884052188484</v>
      </c>
      <c r="F40" s="164">
        <f>+'Q14'!F40/'Q12'!$C40*100</f>
        <v>8.1035789809679617</v>
      </c>
    </row>
    <row r="41" spans="2:9" ht="14" hidden="1" customHeight="1" outlineLevel="1" x14ac:dyDescent="0.3">
      <c r="B41" s="99" t="s">
        <v>317</v>
      </c>
      <c r="C41" s="164">
        <f>+'Q14'!C41/'Q12'!$C41*100</f>
        <v>85.512859475160965</v>
      </c>
      <c r="D41" s="164">
        <f>+'Q14'!D41/'Q12'!$C41*100</f>
        <v>9.5652727028574258</v>
      </c>
      <c r="E41" s="164">
        <f>+'Q14'!E41/'Q12'!$C41*100</f>
        <v>6.712087694623686</v>
      </c>
      <c r="F41" s="164">
        <f>+'Q14'!F41/'Q12'!$C41*100</f>
        <v>4.7713282116883766</v>
      </c>
    </row>
    <row r="42" spans="2:9" ht="14" customHeight="1" collapsed="1" x14ac:dyDescent="0.3">
      <c r="B42" s="10" t="s">
        <v>51</v>
      </c>
      <c r="C42" s="13">
        <f>+'Q14'!C42/'Q12'!$C42*100</f>
        <v>91.317324027733136</v>
      </c>
      <c r="D42" s="13">
        <f>+'Q14'!D42/'Q12'!$C42*100</f>
        <v>5.0032906316482242</v>
      </c>
      <c r="E42" s="13">
        <f>+'Q14'!E42/'Q12'!$C42*100</f>
        <v>3.3074674380519462</v>
      </c>
      <c r="F42" s="13">
        <f>+'Q14'!F42/'Q12'!$C42*100</f>
        <v>3.8584569233359352</v>
      </c>
    </row>
    <row r="43" spans="2:9" ht="14" customHeight="1" x14ac:dyDescent="0.3">
      <c r="B43" s="10" t="s">
        <v>52</v>
      </c>
      <c r="C43" s="13">
        <f>+'Q14'!C43/'Q12'!$C43*100</f>
        <v>83.288110283539424</v>
      </c>
      <c r="D43" s="13">
        <f>+'Q14'!D43/'Q12'!$C43*100</f>
        <v>6.5703931673738465</v>
      </c>
      <c r="E43" s="13">
        <f>+'Q14'!E43/'Q12'!$C43*100</f>
        <v>8.007211407134923</v>
      </c>
      <c r="F43" s="13">
        <f>+'Q14'!F43/'Q12'!$C43*100</f>
        <v>5.7654835831223936</v>
      </c>
    </row>
    <row r="44" spans="2:9" ht="14" customHeight="1" x14ac:dyDescent="0.3">
      <c r="B44" s="10" t="s">
        <v>61</v>
      </c>
      <c r="C44" s="13">
        <f>+'Q14'!C44/'Q12'!$C44*100</f>
        <v>75.249199003203998</v>
      </c>
      <c r="D44" s="13">
        <f>+'Q14'!D44/'Q12'!$C44*100</f>
        <v>12.511124955500177</v>
      </c>
      <c r="E44" s="13">
        <f>+'Q14'!E44/'Q12'!$C44*100</f>
        <v>8.5306158775364906</v>
      </c>
      <c r="F44" s="13">
        <f>+'Q14'!F44/'Q12'!$C44*100</f>
        <v>14.782840868636526</v>
      </c>
    </row>
    <row r="45" spans="2:9" ht="14" customHeight="1" x14ac:dyDescent="0.3">
      <c r="B45" s="10" t="s">
        <v>60</v>
      </c>
      <c r="C45" s="13">
        <f>+'Q14'!C45/'Q12'!$C45*100</f>
        <v>78.47498429976973</v>
      </c>
      <c r="D45" s="13">
        <f>+'Q14'!D45/'Q12'!$C45*100</f>
        <v>16.438141092736029</v>
      </c>
      <c r="E45" s="13">
        <f>+'Q14'!E45/'Q12'!$C45*100</f>
        <v>11.073895750471006</v>
      </c>
      <c r="F45" s="13">
        <f>+'Q14'!F45/'Q12'!$C45*100</f>
        <v>2.5539041239271509</v>
      </c>
    </row>
    <row r="46" spans="2:9" ht="14" customHeight="1" x14ac:dyDescent="0.3">
      <c r="B46" s="10" t="s">
        <v>59</v>
      </c>
      <c r="C46" s="13">
        <f>+'Q14'!C46/'Q12'!$C46*100</f>
        <v>81.450454763044519</v>
      </c>
      <c r="D46" s="13">
        <f>+'Q14'!D46/'Q12'!$C46*100</f>
        <v>4.523695548109143</v>
      </c>
      <c r="E46" s="13">
        <f>+'Q14'!E46/'Q12'!$C46*100</f>
        <v>0.71804691239827667</v>
      </c>
      <c r="F46" s="13">
        <f>+'Q14'!F46/'Q12'!$C46*100</f>
        <v>15.222594542843465</v>
      </c>
    </row>
    <row r="47" spans="2:9" ht="14" customHeight="1" x14ac:dyDescent="0.3">
      <c r="B47" s="10" t="s">
        <v>62</v>
      </c>
      <c r="C47" s="13">
        <f>+'Q14'!C47/'Q12'!$C47*100</f>
        <v>88.71596150201124</v>
      </c>
      <c r="D47" s="13">
        <f>+'Q14'!D47/'Q12'!$C47*100</f>
        <v>5.1028789250889792</v>
      </c>
      <c r="E47" s="13">
        <f>+'Q14'!E47/'Q12'!$C47*100</f>
        <v>3.2537960954446854</v>
      </c>
      <c r="F47" s="13">
        <f>+'Q14'!F47/'Q12'!$C47*100</f>
        <v>7.5879788555904213</v>
      </c>
    </row>
    <row r="48" spans="2:9" ht="14" customHeight="1" x14ac:dyDescent="0.3">
      <c r="B48" s="10" t="s">
        <v>63</v>
      </c>
      <c r="C48" s="13">
        <f>+'Q14'!C48/'Q12'!$C48*100</f>
        <v>89.31989924433249</v>
      </c>
      <c r="D48" s="13">
        <f>+'Q14'!D48/'Q12'!$C48*100</f>
        <v>1.630521594888493</v>
      </c>
      <c r="E48" s="13">
        <f>+'Q14'!E48/'Q12'!$C48*100</f>
        <v>0.8773115438962954</v>
      </c>
      <c r="F48" s="13">
        <f>+'Q14'!F48/'Q12'!$C48*100</f>
        <v>9.5287829452601827</v>
      </c>
    </row>
    <row r="49" spans="2:6" ht="14" customHeight="1" x14ac:dyDescent="0.3">
      <c r="B49" s="10" t="s">
        <v>69</v>
      </c>
      <c r="C49" s="13">
        <f>+'Q14'!C49/'Q12'!$C49*100</f>
        <v>85.441941074523399</v>
      </c>
      <c r="D49" s="13">
        <f>+'Q14'!D49/'Q12'!$C49*100</f>
        <v>3.9168110918544192</v>
      </c>
      <c r="E49" s="13">
        <f>+'Q14'!E49/'Q12'!$C49*100</f>
        <v>1.733102253032929</v>
      </c>
      <c r="F49" s="13">
        <f>+'Q14'!F49/'Q12'!$C49*100</f>
        <v>12.547660311958406</v>
      </c>
    </row>
    <row r="50" spans="2:6" ht="14" customHeight="1" x14ac:dyDescent="0.3">
      <c r="B50" s="10" t="s">
        <v>64</v>
      </c>
      <c r="C50" s="13">
        <f>+'Q14'!C50/'Q12'!$C50*100</f>
        <v>88.086665809438088</v>
      </c>
      <c r="D50" s="13">
        <f>+'Q14'!D50/'Q12'!$C50*100</f>
        <v>4.3268612575543273</v>
      </c>
      <c r="E50" s="13">
        <f>+'Q14'!E50/'Q12'!$C50*100</f>
        <v>1.5108653722515109</v>
      </c>
      <c r="F50" s="13">
        <f>+'Q14'!F50/'Q12'!$C50*100</f>
        <v>10.556769962710556</v>
      </c>
    </row>
    <row r="51" spans="2:6" ht="14" customHeight="1" x14ac:dyDescent="0.3">
      <c r="B51" s="10" t="s">
        <v>65</v>
      </c>
      <c r="C51" s="13">
        <f>+'Q14'!C51/'Q12'!$C51*100</f>
        <v>85.461362216204961</v>
      </c>
      <c r="D51" s="13">
        <f>+'Q14'!D51/'Q12'!$C51*100</f>
        <v>3.1145472144283666</v>
      </c>
      <c r="E51" s="13">
        <f>+'Q14'!E51/'Q12'!$C51*100</f>
        <v>0.9189262040996361</v>
      </c>
      <c r="F51" s="13">
        <f>+'Q14'!F51/'Q12'!$C51*100</f>
        <v>12.937255718784076</v>
      </c>
    </row>
    <row r="52" spans="2:6" ht="14" customHeight="1" x14ac:dyDescent="0.3">
      <c r="B52" s="10" t="s">
        <v>66</v>
      </c>
      <c r="C52" s="13">
        <f>+'Q14'!C52/'Q12'!$C52*100</f>
        <v>81.127042347449148</v>
      </c>
      <c r="D52" s="13">
        <f>+'Q14'!D52/'Q12'!$C52*100</f>
        <v>10.886962320773591</v>
      </c>
      <c r="E52" s="13">
        <f>+'Q14'!E52/'Q12'!$C52*100</f>
        <v>3.3177725908636213</v>
      </c>
      <c r="F52" s="13">
        <f>+'Q14'!F52/'Q12'!$C52*100</f>
        <v>10.236745581860621</v>
      </c>
    </row>
    <row r="53" spans="2:6" ht="14" customHeight="1" x14ac:dyDescent="0.3">
      <c r="B53" s="10" t="s">
        <v>67</v>
      </c>
      <c r="C53" s="13">
        <f>+'Q14'!C53/'Q12'!$C53*100</f>
        <v>88.95714943941023</v>
      </c>
      <c r="D53" s="13">
        <f>+'Q14'!D53/'Q12'!$C53*100</f>
        <v>2.8490247273844265</v>
      </c>
      <c r="E53" s="13">
        <f>+'Q14'!E53/'Q12'!$C53*100</f>
        <v>0.95991399170634317</v>
      </c>
      <c r="F53" s="13">
        <f>+'Q14'!F53/'Q12'!$C53*100</f>
        <v>10.927660881585009</v>
      </c>
    </row>
    <row r="54" spans="2:6" ht="14" customHeight="1" x14ac:dyDescent="0.3">
      <c r="B54" s="86" t="s">
        <v>68</v>
      </c>
      <c r="C54" s="130">
        <f>+'Q14'!C54/'Q12'!$C54*100</f>
        <v>100</v>
      </c>
      <c r="D54" s="144" t="s">
        <v>100</v>
      </c>
      <c r="E54" s="144" t="s">
        <v>100</v>
      </c>
      <c r="F54" s="144" t="s">
        <v>100</v>
      </c>
    </row>
    <row r="55" spans="2:6" ht="3.75" customHeight="1" x14ac:dyDescent="0.3"/>
    <row r="56" spans="2:6" x14ac:dyDescent="0.3">
      <c r="B56" s="184" t="s">
        <v>243</v>
      </c>
      <c r="C56" s="184"/>
      <c r="D56" s="184"/>
      <c r="E56" s="184"/>
      <c r="F56" s="184"/>
    </row>
    <row r="57" spans="2:6" x14ac:dyDescent="0.3">
      <c r="B57" s="76"/>
    </row>
  </sheetData>
  <mergeCells count="7">
    <mergeCell ref="B2:F2"/>
    <mergeCell ref="B3:E3"/>
    <mergeCell ref="B56:F56"/>
    <mergeCell ref="C5:C6"/>
    <mergeCell ref="D5:D6"/>
    <mergeCell ref="E5:E6"/>
    <mergeCell ref="F5:F6"/>
  </mergeCells>
  <printOptions horizontalCentered="1"/>
  <pageMargins left="0.15748031496062992" right="0.15748031496062992" top="0.78740157480314965" bottom="0.19685039370078741" header="0.51181102362204722" footer="0.51181102362204722"/>
  <pageSetup paperSize="9" scale="9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F29"/>
  <sheetViews>
    <sheetView workbookViewId="0"/>
  </sheetViews>
  <sheetFormatPr defaultColWidth="9.1796875" defaultRowHeight="12.5" x14ac:dyDescent="0.3"/>
  <cols>
    <col min="1" max="1" width="2.81640625" style="1" customWidth="1"/>
    <col min="2" max="2" width="34" style="1" customWidth="1"/>
    <col min="3" max="6" width="15.81640625" style="3" customWidth="1"/>
    <col min="7" max="95" width="9.1796875" style="1"/>
    <col min="96" max="96" width="51.1796875" style="1" customWidth="1"/>
    <col min="97" max="104" width="9.81640625" style="1" customWidth="1"/>
    <col min="105" max="351" width="9.1796875" style="1"/>
    <col min="352" max="352" width="51.1796875" style="1" customWidth="1"/>
    <col min="353" max="360" width="9.81640625" style="1" customWidth="1"/>
    <col min="361" max="607" width="9.1796875" style="1"/>
    <col min="608" max="608" width="51.1796875" style="1" customWidth="1"/>
    <col min="609" max="616" width="9.81640625" style="1" customWidth="1"/>
    <col min="617" max="863" width="9.1796875" style="1"/>
    <col min="864" max="864" width="51.1796875" style="1" customWidth="1"/>
    <col min="865" max="872" width="9.81640625" style="1" customWidth="1"/>
    <col min="873" max="1119" width="9.1796875" style="1"/>
    <col min="1120" max="1120" width="51.1796875" style="1" customWidth="1"/>
    <col min="1121" max="1128" width="9.81640625" style="1" customWidth="1"/>
    <col min="1129" max="1375" width="9.1796875" style="1"/>
    <col min="1376" max="1376" width="51.1796875" style="1" customWidth="1"/>
    <col min="1377" max="1384" width="9.81640625" style="1" customWidth="1"/>
    <col min="1385" max="1631" width="9.1796875" style="1"/>
    <col min="1632" max="1632" width="51.1796875" style="1" customWidth="1"/>
    <col min="1633" max="1640" width="9.81640625" style="1" customWidth="1"/>
    <col min="1641" max="1887" width="9.1796875" style="1"/>
    <col min="1888" max="1888" width="51.1796875" style="1" customWidth="1"/>
    <col min="1889" max="1896" width="9.81640625" style="1" customWidth="1"/>
    <col min="1897" max="2143" width="9.1796875" style="1"/>
    <col min="2144" max="2144" width="51.1796875" style="1" customWidth="1"/>
    <col min="2145" max="2152" width="9.81640625" style="1" customWidth="1"/>
    <col min="2153" max="2399" width="9.1796875" style="1"/>
    <col min="2400" max="2400" width="51.1796875" style="1" customWidth="1"/>
    <col min="2401" max="2408" width="9.81640625" style="1" customWidth="1"/>
    <col min="2409" max="2655" width="9.1796875" style="1"/>
    <col min="2656" max="2656" width="51.1796875" style="1" customWidth="1"/>
    <col min="2657" max="2664" width="9.81640625" style="1" customWidth="1"/>
    <col min="2665" max="2911" width="9.1796875" style="1"/>
    <col min="2912" max="2912" width="51.1796875" style="1" customWidth="1"/>
    <col min="2913" max="2920" width="9.81640625" style="1" customWidth="1"/>
    <col min="2921" max="3167" width="9.1796875" style="1"/>
    <col min="3168" max="3168" width="51.1796875" style="1" customWidth="1"/>
    <col min="3169" max="3176" width="9.81640625" style="1" customWidth="1"/>
    <col min="3177" max="3423" width="9.1796875" style="1"/>
    <col min="3424" max="3424" width="51.1796875" style="1" customWidth="1"/>
    <col min="3425" max="3432" width="9.81640625" style="1" customWidth="1"/>
    <col min="3433" max="3679" width="9.1796875" style="1"/>
    <col min="3680" max="3680" width="51.1796875" style="1" customWidth="1"/>
    <col min="3681" max="3688" width="9.81640625" style="1" customWidth="1"/>
    <col min="3689" max="3935" width="9.1796875" style="1"/>
    <col min="3936" max="3936" width="51.1796875" style="1" customWidth="1"/>
    <col min="3937" max="3944" width="9.81640625" style="1" customWidth="1"/>
    <col min="3945" max="4191" width="9.1796875" style="1"/>
    <col min="4192" max="4192" width="51.1796875" style="1" customWidth="1"/>
    <col min="4193" max="4200" width="9.81640625" style="1" customWidth="1"/>
    <col min="4201" max="4447" width="9.1796875" style="1"/>
    <col min="4448" max="4448" width="51.1796875" style="1" customWidth="1"/>
    <col min="4449" max="4456" width="9.81640625" style="1" customWidth="1"/>
    <col min="4457" max="4703" width="9.1796875" style="1"/>
    <col min="4704" max="4704" width="51.1796875" style="1" customWidth="1"/>
    <col min="4705" max="4712" width="9.81640625" style="1" customWidth="1"/>
    <col min="4713" max="4959" width="9.1796875" style="1"/>
    <col min="4960" max="4960" width="51.1796875" style="1" customWidth="1"/>
    <col min="4961" max="4968" width="9.81640625" style="1" customWidth="1"/>
    <col min="4969" max="5215" width="9.1796875" style="1"/>
    <col min="5216" max="5216" width="51.1796875" style="1" customWidth="1"/>
    <col min="5217" max="5224" width="9.81640625" style="1" customWidth="1"/>
    <col min="5225" max="5471" width="9.1796875" style="1"/>
    <col min="5472" max="5472" width="51.1796875" style="1" customWidth="1"/>
    <col min="5473" max="5480" width="9.81640625" style="1" customWidth="1"/>
    <col min="5481" max="5727" width="9.1796875" style="1"/>
    <col min="5728" max="5728" width="51.1796875" style="1" customWidth="1"/>
    <col min="5729" max="5736" width="9.81640625" style="1" customWidth="1"/>
    <col min="5737" max="5983" width="9.1796875" style="1"/>
    <col min="5984" max="5984" width="51.1796875" style="1" customWidth="1"/>
    <col min="5985" max="5992" width="9.81640625" style="1" customWidth="1"/>
    <col min="5993" max="6239" width="9.1796875" style="1"/>
    <col min="6240" max="6240" width="51.1796875" style="1" customWidth="1"/>
    <col min="6241" max="6248" width="9.81640625" style="1" customWidth="1"/>
    <col min="6249" max="6495" width="9.1796875" style="1"/>
    <col min="6496" max="6496" width="51.1796875" style="1" customWidth="1"/>
    <col min="6497" max="6504" width="9.81640625" style="1" customWidth="1"/>
    <col min="6505" max="6751" width="9.1796875" style="1"/>
    <col min="6752" max="6752" width="51.1796875" style="1" customWidth="1"/>
    <col min="6753" max="6760" width="9.81640625" style="1" customWidth="1"/>
    <col min="6761" max="7007" width="9.1796875" style="1"/>
    <col min="7008" max="7008" width="51.1796875" style="1" customWidth="1"/>
    <col min="7009" max="7016" width="9.81640625" style="1" customWidth="1"/>
    <col min="7017" max="7263" width="9.1796875" style="1"/>
    <col min="7264" max="7264" width="51.1796875" style="1" customWidth="1"/>
    <col min="7265" max="7272" width="9.81640625" style="1" customWidth="1"/>
    <col min="7273" max="7519" width="9.1796875" style="1"/>
    <col min="7520" max="7520" width="51.1796875" style="1" customWidth="1"/>
    <col min="7521" max="7528" width="9.81640625" style="1" customWidth="1"/>
    <col min="7529" max="7775" width="9.1796875" style="1"/>
    <col min="7776" max="7776" width="51.1796875" style="1" customWidth="1"/>
    <col min="7777" max="7784" width="9.81640625" style="1" customWidth="1"/>
    <col min="7785" max="8031" width="9.1796875" style="1"/>
    <col min="8032" max="8032" width="51.1796875" style="1" customWidth="1"/>
    <col min="8033" max="8040" width="9.81640625" style="1" customWidth="1"/>
    <col min="8041" max="8287" width="9.1796875" style="1"/>
    <col min="8288" max="8288" width="51.1796875" style="1" customWidth="1"/>
    <col min="8289" max="8296" width="9.81640625" style="1" customWidth="1"/>
    <col min="8297" max="8543" width="9.1796875" style="1"/>
    <col min="8544" max="8544" width="51.1796875" style="1" customWidth="1"/>
    <col min="8545" max="8552" width="9.81640625" style="1" customWidth="1"/>
    <col min="8553" max="8799" width="9.1796875" style="1"/>
    <col min="8800" max="8800" width="51.1796875" style="1" customWidth="1"/>
    <col min="8801" max="8808" width="9.81640625" style="1" customWidth="1"/>
    <col min="8809" max="9055" width="9.1796875" style="1"/>
    <col min="9056" max="9056" width="51.1796875" style="1" customWidth="1"/>
    <col min="9057" max="9064" width="9.81640625" style="1" customWidth="1"/>
    <col min="9065" max="9311" width="9.1796875" style="1"/>
    <col min="9312" max="9312" width="51.1796875" style="1" customWidth="1"/>
    <col min="9313" max="9320" width="9.81640625" style="1" customWidth="1"/>
    <col min="9321" max="9567" width="9.1796875" style="1"/>
    <col min="9568" max="9568" width="51.1796875" style="1" customWidth="1"/>
    <col min="9569" max="9576" width="9.81640625" style="1" customWidth="1"/>
    <col min="9577" max="9823" width="9.1796875" style="1"/>
    <col min="9824" max="9824" width="51.1796875" style="1" customWidth="1"/>
    <col min="9825" max="9832" width="9.81640625" style="1" customWidth="1"/>
    <col min="9833" max="10079" width="9.1796875" style="1"/>
    <col min="10080" max="10080" width="51.1796875" style="1" customWidth="1"/>
    <col min="10081" max="10088" width="9.81640625" style="1" customWidth="1"/>
    <col min="10089" max="10335" width="9.1796875" style="1"/>
    <col min="10336" max="10336" width="51.1796875" style="1" customWidth="1"/>
    <col min="10337" max="10344" width="9.81640625" style="1" customWidth="1"/>
    <col min="10345" max="10591" width="9.1796875" style="1"/>
    <col min="10592" max="10592" width="51.1796875" style="1" customWidth="1"/>
    <col min="10593" max="10600" width="9.81640625" style="1" customWidth="1"/>
    <col min="10601" max="10847" width="9.1796875" style="1"/>
    <col min="10848" max="10848" width="51.1796875" style="1" customWidth="1"/>
    <col min="10849" max="10856" width="9.81640625" style="1" customWidth="1"/>
    <col min="10857" max="11103" width="9.1796875" style="1"/>
    <col min="11104" max="11104" width="51.1796875" style="1" customWidth="1"/>
    <col min="11105" max="11112" width="9.81640625" style="1" customWidth="1"/>
    <col min="11113" max="11359" width="9.1796875" style="1"/>
    <col min="11360" max="11360" width="51.1796875" style="1" customWidth="1"/>
    <col min="11361" max="11368" width="9.81640625" style="1" customWidth="1"/>
    <col min="11369" max="11615" width="9.1796875" style="1"/>
    <col min="11616" max="11616" width="51.1796875" style="1" customWidth="1"/>
    <col min="11617" max="11624" width="9.81640625" style="1" customWidth="1"/>
    <col min="11625" max="11871" width="9.1796875" style="1"/>
    <col min="11872" max="11872" width="51.1796875" style="1" customWidth="1"/>
    <col min="11873" max="11880" width="9.81640625" style="1" customWidth="1"/>
    <col min="11881" max="12127" width="9.1796875" style="1"/>
    <col min="12128" max="12128" width="51.1796875" style="1" customWidth="1"/>
    <col min="12129" max="12136" width="9.81640625" style="1" customWidth="1"/>
    <col min="12137" max="12383" width="9.1796875" style="1"/>
    <col min="12384" max="12384" width="51.1796875" style="1" customWidth="1"/>
    <col min="12385" max="12392" width="9.81640625" style="1" customWidth="1"/>
    <col min="12393" max="12639" width="9.1796875" style="1"/>
    <col min="12640" max="12640" width="51.1796875" style="1" customWidth="1"/>
    <col min="12641" max="12648" width="9.81640625" style="1" customWidth="1"/>
    <col min="12649" max="12895" width="9.1796875" style="1"/>
    <col min="12896" max="12896" width="51.1796875" style="1" customWidth="1"/>
    <col min="12897" max="12904" width="9.81640625" style="1" customWidth="1"/>
    <col min="12905" max="13151" width="9.1796875" style="1"/>
    <col min="13152" max="13152" width="51.1796875" style="1" customWidth="1"/>
    <col min="13153" max="13160" width="9.81640625" style="1" customWidth="1"/>
    <col min="13161" max="13407" width="9.1796875" style="1"/>
    <col min="13408" max="13408" width="51.1796875" style="1" customWidth="1"/>
    <col min="13409" max="13416" width="9.81640625" style="1" customWidth="1"/>
    <col min="13417" max="13663" width="9.1796875" style="1"/>
    <col min="13664" max="13664" width="51.1796875" style="1" customWidth="1"/>
    <col min="13665" max="13672" width="9.81640625" style="1" customWidth="1"/>
    <col min="13673" max="13919" width="9.1796875" style="1"/>
    <col min="13920" max="13920" width="51.1796875" style="1" customWidth="1"/>
    <col min="13921" max="13928" width="9.81640625" style="1" customWidth="1"/>
    <col min="13929" max="14175" width="9.1796875" style="1"/>
    <col min="14176" max="14176" width="51.1796875" style="1" customWidth="1"/>
    <col min="14177" max="14184" width="9.81640625" style="1" customWidth="1"/>
    <col min="14185" max="14431" width="9.1796875" style="1"/>
    <col min="14432" max="14432" width="51.1796875" style="1" customWidth="1"/>
    <col min="14433" max="14440" width="9.81640625" style="1" customWidth="1"/>
    <col min="14441" max="14687" width="9.1796875" style="1"/>
    <col min="14688" max="14688" width="51.1796875" style="1" customWidth="1"/>
    <col min="14689" max="14696" width="9.81640625" style="1" customWidth="1"/>
    <col min="14697" max="14943" width="9.1796875" style="1"/>
    <col min="14944" max="14944" width="51.1796875" style="1" customWidth="1"/>
    <col min="14945" max="14952" width="9.81640625" style="1" customWidth="1"/>
    <col min="14953" max="15199" width="9.1796875" style="1"/>
    <col min="15200" max="15200" width="51.1796875" style="1" customWidth="1"/>
    <col min="15201" max="15208" width="9.81640625" style="1" customWidth="1"/>
    <col min="15209" max="15455" width="9.1796875" style="1"/>
    <col min="15456" max="15456" width="51.1796875" style="1" customWidth="1"/>
    <col min="15457" max="15464" width="9.81640625" style="1" customWidth="1"/>
    <col min="15465" max="15711" width="9.1796875" style="1"/>
    <col min="15712" max="15712" width="51.1796875" style="1" customWidth="1"/>
    <col min="15713" max="15720" width="9.81640625" style="1" customWidth="1"/>
    <col min="15721" max="15967" width="9.1796875" style="1"/>
    <col min="15968" max="15968" width="51.1796875" style="1" customWidth="1"/>
    <col min="15969" max="15976" width="9.81640625" style="1" customWidth="1"/>
    <col min="15977" max="16384" width="9.1796875" style="1"/>
  </cols>
  <sheetData>
    <row r="1" spans="2:6" ht="17.25" customHeight="1" x14ac:dyDescent="0.3">
      <c r="B1" s="40"/>
      <c r="C1" s="41"/>
      <c r="D1" s="42"/>
      <c r="E1" s="1"/>
      <c r="F1" s="36" t="s">
        <v>178</v>
      </c>
    </row>
    <row r="2" spans="2:6" ht="27.75" customHeight="1" x14ac:dyDescent="0.3">
      <c r="B2" s="176" t="s">
        <v>230</v>
      </c>
      <c r="C2" s="176"/>
      <c r="D2" s="176"/>
      <c r="E2" s="176"/>
      <c r="F2" s="176"/>
    </row>
    <row r="3" spans="2:6" ht="15.75" customHeight="1" x14ac:dyDescent="0.3">
      <c r="B3" s="177">
        <v>2020</v>
      </c>
      <c r="C3" s="177"/>
      <c r="D3" s="177"/>
      <c r="E3" s="177"/>
      <c r="F3" s="1"/>
    </row>
    <row r="4" spans="2:6" ht="15" customHeight="1" x14ac:dyDescent="0.3">
      <c r="B4" s="10" t="s">
        <v>115</v>
      </c>
      <c r="C4" s="15"/>
      <c r="D4" s="15"/>
      <c r="E4" s="15"/>
      <c r="F4" s="15"/>
    </row>
    <row r="5" spans="2:6" ht="18.649999999999999" customHeight="1" x14ac:dyDescent="0.3">
      <c r="B5" s="37" t="s">
        <v>73</v>
      </c>
      <c r="C5" s="178" t="s">
        <v>74</v>
      </c>
      <c r="D5" s="178" t="s">
        <v>75</v>
      </c>
      <c r="E5" s="178" t="s">
        <v>11</v>
      </c>
      <c r="F5" s="178" t="s">
        <v>9</v>
      </c>
    </row>
    <row r="6" spans="2:6" ht="15" customHeight="1" x14ac:dyDescent="0.3">
      <c r="B6" s="43" t="s">
        <v>46</v>
      </c>
      <c r="C6" s="178" t="s">
        <v>10</v>
      </c>
      <c r="D6" s="178" t="s">
        <v>10</v>
      </c>
      <c r="E6" s="178" t="s">
        <v>11</v>
      </c>
      <c r="F6" s="178" t="s">
        <v>9</v>
      </c>
    </row>
    <row r="7" spans="2:6" ht="19.5" customHeight="1" x14ac:dyDescent="0.3">
      <c r="B7" s="120" t="s">
        <v>0</v>
      </c>
      <c r="C7" s="38">
        <v>857613</v>
      </c>
      <c r="D7" s="38">
        <v>72473</v>
      </c>
      <c r="E7" s="38">
        <v>40922</v>
      </c>
      <c r="F7" s="38">
        <v>77814</v>
      </c>
    </row>
    <row r="8" spans="2:6" ht="19.5" customHeight="1" x14ac:dyDescent="0.3">
      <c r="B8" s="91" t="s">
        <v>54</v>
      </c>
      <c r="C8" s="80">
        <v>46258</v>
      </c>
      <c r="D8" s="77">
        <v>1366</v>
      </c>
      <c r="E8" s="77">
        <v>726</v>
      </c>
      <c r="F8" s="77">
        <v>8554</v>
      </c>
    </row>
    <row r="9" spans="2:6" ht="19.5" customHeight="1" x14ac:dyDescent="0.3">
      <c r="B9" s="91" t="s">
        <v>44</v>
      </c>
      <c r="C9" s="80">
        <v>144927</v>
      </c>
      <c r="D9" s="77">
        <v>6898</v>
      </c>
      <c r="E9" s="77">
        <v>2879</v>
      </c>
      <c r="F9" s="77">
        <v>22685</v>
      </c>
    </row>
    <row r="10" spans="2:6" ht="19.5" customHeight="1" x14ac:dyDescent="0.3">
      <c r="B10" s="91" t="s">
        <v>45</v>
      </c>
      <c r="C10" s="80">
        <v>230544</v>
      </c>
      <c r="D10" s="77">
        <v>18022</v>
      </c>
      <c r="E10" s="77">
        <v>7377</v>
      </c>
      <c r="F10" s="77">
        <v>23040</v>
      </c>
    </row>
    <row r="11" spans="2:6" ht="19.5" customHeight="1" x14ac:dyDescent="0.3">
      <c r="B11" s="91" t="s">
        <v>55</v>
      </c>
      <c r="C11" s="80">
        <v>92735</v>
      </c>
      <c r="D11" s="77">
        <v>6008</v>
      </c>
      <c r="E11" s="77">
        <v>3924</v>
      </c>
      <c r="F11" s="77">
        <v>4279</v>
      </c>
    </row>
    <row r="12" spans="2:6" ht="19.5" customHeight="1" x14ac:dyDescent="0.3">
      <c r="B12" s="93" t="s">
        <v>56</v>
      </c>
      <c r="C12" s="81">
        <v>343149</v>
      </c>
      <c r="D12" s="79">
        <v>40179</v>
      </c>
      <c r="E12" s="79">
        <v>26016</v>
      </c>
      <c r="F12" s="79">
        <v>19256</v>
      </c>
    </row>
    <row r="13" spans="2:6" ht="5.25" customHeight="1" x14ac:dyDescent="0.3">
      <c r="B13" s="5"/>
      <c r="C13" s="2"/>
      <c r="D13" s="2"/>
      <c r="E13" s="2"/>
      <c r="F13" s="2"/>
    </row>
    <row r="14" spans="2:6" ht="14" customHeight="1" x14ac:dyDescent="0.3">
      <c r="B14" s="10"/>
      <c r="C14" s="17"/>
      <c r="D14" s="17"/>
      <c r="E14" s="17"/>
      <c r="F14" s="17"/>
    </row>
    <row r="15" spans="2:6" ht="17.25" customHeight="1" x14ac:dyDescent="0.3">
      <c r="B15" s="40"/>
      <c r="C15" s="41"/>
      <c r="D15" s="42"/>
      <c r="E15" s="1"/>
      <c r="F15" s="36" t="s">
        <v>179</v>
      </c>
    </row>
    <row r="16" spans="2:6" ht="27.75" customHeight="1" x14ac:dyDescent="0.3">
      <c r="B16" s="176" t="s">
        <v>180</v>
      </c>
      <c r="C16" s="176"/>
      <c r="D16" s="176"/>
      <c r="E16" s="176"/>
      <c r="F16" s="176"/>
    </row>
    <row r="17" spans="2:6" ht="15.75" customHeight="1" x14ac:dyDescent="0.3">
      <c r="B17" s="177">
        <v>2020</v>
      </c>
      <c r="C17" s="177"/>
      <c r="D17" s="177"/>
      <c r="E17" s="177"/>
      <c r="F17" s="1"/>
    </row>
    <row r="18" spans="2:6" ht="15" customHeight="1" x14ac:dyDescent="0.3">
      <c r="B18" s="10" t="s">
        <v>115</v>
      </c>
      <c r="C18" s="15"/>
      <c r="D18" s="15"/>
      <c r="E18" s="15"/>
      <c r="F18" s="15"/>
    </row>
    <row r="19" spans="2:6" ht="11.5" customHeight="1" x14ac:dyDescent="0.3">
      <c r="B19" s="37" t="s">
        <v>73</v>
      </c>
      <c r="C19" s="178" t="s">
        <v>74</v>
      </c>
      <c r="D19" s="178" t="s">
        <v>75</v>
      </c>
      <c r="E19" s="178" t="s">
        <v>11</v>
      </c>
      <c r="F19" s="178" t="s">
        <v>9</v>
      </c>
    </row>
    <row r="20" spans="2:6" ht="21" customHeight="1" x14ac:dyDescent="0.3">
      <c r="B20" s="43" t="s">
        <v>46</v>
      </c>
      <c r="C20" s="178" t="s">
        <v>10</v>
      </c>
      <c r="D20" s="178" t="s">
        <v>10</v>
      </c>
      <c r="E20" s="178" t="s">
        <v>11</v>
      </c>
      <c r="F20" s="178" t="s">
        <v>9</v>
      </c>
    </row>
    <row r="21" spans="2:6" ht="19.5" customHeight="1" x14ac:dyDescent="0.3">
      <c r="B21" s="120" t="s">
        <v>0</v>
      </c>
      <c r="C21" s="62">
        <f>+C7/'Q12'!$C$7*100</f>
        <v>85.615325869392692</v>
      </c>
      <c r="D21" s="62">
        <f>+D7/'Q12'!$C$7*100</f>
        <v>7.2349643857223436</v>
      </c>
      <c r="E21" s="62">
        <f>+E7/'Q12'!$C$7*100</f>
        <v>4.0852346748793309</v>
      </c>
      <c r="F21" s="62">
        <f>+F7/'Q12'!$C$7*100</f>
        <v>7.7681552952216473</v>
      </c>
    </row>
    <row r="22" spans="2:6" ht="19.5" customHeight="1" x14ac:dyDescent="0.3">
      <c r="B22" s="91" t="s">
        <v>54</v>
      </c>
      <c r="C22" s="82">
        <f>+C8/'Q12'!$D$7*100</f>
        <v>83.808315970649517</v>
      </c>
      <c r="D22" s="82">
        <f>+D8/'Q12'!$D$7*100</f>
        <v>2.4748618534287528</v>
      </c>
      <c r="E22" s="82">
        <f>+E8/'Q12'!$D$7*100</f>
        <v>1.3153365341063503</v>
      </c>
      <c r="F22" s="82">
        <f>+F8/'Q12'!$D$7*100</f>
        <v>15.497780596068484</v>
      </c>
    </row>
    <row r="23" spans="2:6" ht="19.5" customHeight="1" x14ac:dyDescent="0.3">
      <c r="B23" s="91" t="s">
        <v>44</v>
      </c>
      <c r="C23" s="82">
        <f>+C9/'Q12'!$E$7*100</f>
        <v>85.320436589702226</v>
      </c>
      <c r="D23" s="82">
        <f>+D9/'Q12'!$E$7*100</f>
        <v>4.0609435895020658</v>
      </c>
      <c r="E23" s="82">
        <f>+E9/'Q12'!$E$7*100</f>
        <v>1.6949052760476151</v>
      </c>
      <c r="F23" s="82">
        <f>+F9/'Q12'!$E$7*100</f>
        <v>13.354958731205333</v>
      </c>
    </row>
    <row r="24" spans="2:6" ht="19.5" customHeight="1" x14ac:dyDescent="0.3">
      <c r="B24" s="91" t="s">
        <v>45</v>
      </c>
      <c r="C24" s="82">
        <f>+C10/'Q12'!$F$7*100</f>
        <v>87.386854673641125</v>
      </c>
      <c r="D24" s="82">
        <f>+D10/'Q12'!$F$7*100</f>
        <v>6.8311727693124098</v>
      </c>
      <c r="E24" s="82">
        <f>+E10/'Q12'!$F$7*100</f>
        <v>2.7962246986581762</v>
      </c>
      <c r="F24" s="82">
        <f>+F10/'Q12'!$F$7*100</f>
        <v>8.7332272003638849</v>
      </c>
    </row>
    <row r="25" spans="2:6" ht="19.5" customHeight="1" x14ac:dyDescent="0.3">
      <c r="B25" s="91" t="s">
        <v>55</v>
      </c>
      <c r="C25" s="82">
        <f>+C11/'Q12'!$G$7*100</f>
        <v>90.247771419673796</v>
      </c>
      <c r="D25" s="82">
        <f>+D11/'Q12'!$G$7*100</f>
        <v>5.8468605239596716</v>
      </c>
      <c r="E25" s="82">
        <f>+E11/'Q12'!$G$7*100</f>
        <v>3.8187551091907044</v>
      </c>
      <c r="F25" s="82">
        <f>+F11/'Q12'!$G$7*100</f>
        <v>4.1642337187122891</v>
      </c>
    </row>
    <row r="26" spans="2:6" ht="19.5" customHeight="1" x14ac:dyDescent="0.3">
      <c r="B26" s="93" t="s">
        <v>56</v>
      </c>
      <c r="C26" s="83">
        <f>+C12/'Q12'!$H$7*100</f>
        <v>83.680182992255013</v>
      </c>
      <c r="D26" s="83">
        <f>+D12/'Q12'!$H$7*100</f>
        <v>9.798035466942391</v>
      </c>
      <c r="E26" s="83">
        <f>+E12/'Q12'!$H$7*100</f>
        <v>6.3442517411576498</v>
      </c>
      <c r="F26" s="83">
        <f>+F12/'Q12'!$H$7*100</f>
        <v>4.6957607444546321</v>
      </c>
    </row>
    <row r="27" spans="2:6" ht="5.25" customHeight="1" x14ac:dyDescent="0.3">
      <c r="B27" s="5"/>
      <c r="C27" s="2"/>
      <c r="D27" s="2"/>
      <c r="E27" s="2"/>
      <c r="F27" s="2"/>
    </row>
    <row r="28" spans="2:6" x14ac:dyDescent="0.3">
      <c r="B28" s="184" t="s">
        <v>243</v>
      </c>
      <c r="C28" s="184"/>
      <c r="D28" s="184"/>
      <c r="E28" s="184"/>
      <c r="F28" s="184"/>
    </row>
    <row r="29" spans="2:6" x14ac:dyDescent="0.3">
      <c r="B29" s="76"/>
    </row>
  </sheetData>
  <mergeCells count="13">
    <mergeCell ref="B2:F2"/>
    <mergeCell ref="B3:E3"/>
    <mergeCell ref="F5:F6"/>
    <mergeCell ref="E5:E6"/>
    <mergeCell ref="C5:C6"/>
    <mergeCell ref="D5:D6"/>
    <mergeCell ref="B16:F16"/>
    <mergeCell ref="B17:E17"/>
    <mergeCell ref="B28:F28"/>
    <mergeCell ref="C19:C20"/>
    <mergeCell ref="D19:D20"/>
    <mergeCell ref="E19:E20"/>
    <mergeCell ref="F19:F20"/>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56"/>
  <sheetViews>
    <sheetView workbookViewId="0"/>
  </sheetViews>
  <sheetFormatPr defaultColWidth="9.1796875" defaultRowHeight="12.5" outlineLevelRow="1" x14ac:dyDescent="0.3"/>
  <cols>
    <col min="1" max="1" width="2.90625" style="1" customWidth="1"/>
    <col min="2" max="2" width="56.81640625" style="1" customWidth="1"/>
    <col min="3" max="3" width="10.81640625" style="3" customWidth="1"/>
    <col min="4" max="4" width="11.453125" style="3" customWidth="1"/>
    <col min="5" max="5" width="12.54296875" style="3" customWidth="1"/>
    <col min="6" max="44" width="9.1796875" style="1"/>
    <col min="45" max="45" width="51.1796875" style="1" customWidth="1"/>
    <col min="46" max="53" width="9.81640625" style="1" customWidth="1"/>
    <col min="54" max="300" width="9.1796875" style="1"/>
    <col min="301" max="301" width="51.1796875" style="1" customWidth="1"/>
    <col min="302" max="309" width="9.81640625" style="1" customWidth="1"/>
    <col min="310" max="556" width="9.1796875" style="1"/>
    <col min="557" max="557" width="51.1796875" style="1" customWidth="1"/>
    <col min="558" max="565" width="9.81640625" style="1" customWidth="1"/>
    <col min="566" max="812" width="9.1796875" style="1"/>
    <col min="813" max="813" width="51.1796875" style="1" customWidth="1"/>
    <col min="814" max="821" width="9.81640625" style="1" customWidth="1"/>
    <col min="822" max="1068" width="9.1796875" style="1"/>
    <col min="1069" max="1069" width="51.1796875" style="1" customWidth="1"/>
    <col min="1070" max="1077" width="9.81640625" style="1" customWidth="1"/>
    <col min="1078" max="1324" width="9.1796875" style="1"/>
    <col min="1325" max="1325" width="51.1796875" style="1" customWidth="1"/>
    <col min="1326" max="1333" width="9.81640625" style="1" customWidth="1"/>
    <col min="1334" max="1580" width="9.1796875" style="1"/>
    <col min="1581" max="1581" width="51.1796875" style="1" customWidth="1"/>
    <col min="1582" max="1589" width="9.81640625" style="1" customWidth="1"/>
    <col min="1590" max="1836" width="9.1796875" style="1"/>
    <col min="1837" max="1837" width="51.1796875" style="1" customWidth="1"/>
    <col min="1838" max="1845" width="9.81640625" style="1" customWidth="1"/>
    <col min="1846" max="2092" width="9.1796875" style="1"/>
    <col min="2093" max="2093" width="51.1796875" style="1" customWidth="1"/>
    <col min="2094" max="2101" width="9.81640625" style="1" customWidth="1"/>
    <col min="2102" max="2348" width="9.1796875" style="1"/>
    <col min="2349" max="2349" width="51.1796875" style="1" customWidth="1"/>
    <col min="2350" max="2357" width="9.81640625" style="1" customWidth="1"/>
    <col min="2358" max="2604" width="9.1796875" style="1"/>
    <col min="2605" max="2605" width="51.1796875" style="1" customWidth="1"/>
    <col min="2606" max="2613" width="9.81640625" style="1" customWidth="1"/>
    <col min="2614" max="2860" width="9.1796875" style="1"/>
    <col min="2861" max="2861" width="51.1796875" style="1" customWidth="1"/>
    <col min="2862" max="2869" width="9.81640625" style="1" customWidth="1"/>
    <col min="2870" max="3116" width="9.1796875" style="1"/>
    <col min="3117" max="3117" width="51.1796875" style="1" customWidth="1"/>
    <col min="3118" max="3125" width="9.81640625" style="1" customWidth="1"/>
    <col min="3126" max="3372" width="9.1796875" style="1"/>
    <col min="3373" max="3373" width="51.1796875" style="1" customWidth="1"/>
    <col min="3374" max="3381" width="9.81640625" style="1" customWidth="1"/>
    <col min="3382" max="3628" width="9.1796875" style="1"/>
    <col min="3629" max="3629" width="51.1796875" style="1" customWidth="1"/>
    <col min="3630" max="3637" width="9.81640625" style="1" customWidth="1"/>
    <col min="3638" max="3884" width="9.1796875" style="1"/>
    <col min="3885" max="3885" width="51.1796875" style="1" customWidth="1"/>
    <col min="3886" max="3893" width="9.81640625" style="1" customWidth="1"/>
    <col min="3894" max="4140" width="9.1796875" style="1"/>
    <col min="4141" max="4141" width="51.1796875" style="1" customWidth="1"/>
    <col min="4142" max="4149" width="9.81640625" style="1" customWidth="1"/>
    <col min="4150" max="4396" width="9.1796875" style="1"/>
    <col min="4397" max="4397" width="51.1796875" style="1" customWidth="1"/>
    <col min="4398" max="4405" width="9.81640625" style="1" customWidth="1"/>
    <col min="4406" max="4652" width="9.1796875" style="1"/>
    <col min="4653" max="4653" width="51.1796875" style="1" customWidth="1"/>
    <col min="4654" max="4661" width="9.81640625" style="1" customWidth="1"/>
    <col min="4662" max="4908" width="9.1796875" style="1"/>
    <col min="4909" max="4909" width="51.1796875" style="1" customWidth="1"/>
    <col min="4910" max="4917" width="9.81640625" style="1" customWidth="1"/>
    <col min="4918" max="5164" width="9.1796875" style="1"/>
    <col min="5165" max="5165" width="51.1796875" style="1" customWidth="1"/>
    <col min="5166" max="5173" width="9.81640625" style="1" customWidth="1"/>
    <col min="5174" max="5420" width="9.1796875" style="1"/>
    <col min="5421" max="5421" width="51.1796875" style="1" customWidth="1"/>
    <col min="5422" max="5429" width="9.81640625" style="1" customWidth="1"/>
    <col min="5430" max="5676" width="9.1796875" style="1"/>
    <col min="5677" max="5677" width="51.1796875" style="1" customWidth="1"/>
    <col min="5678" max="5685" width="9.81640625" style="1" customWidth="1"/>
    <col min="5686" max="5932" width="9.1796875" style="1"/>
    <col min="5933" max="5933" width="51.1796875" style="1" customWidth="1"/>
    <col min="5934" max="5941" width="9.81640625" style="1" customWidth="1"/>
    <col min="5942" max="6188" width="9.1796875" style="1"/>
    <col min="6189" max="6189" width="51.1796875" style="1" customWidth="1"/>
    <col min="6190" max="6197" width="9.81640625" style="1" customWidth="1"/>
    <col min="6198" max="6444" width="9.1796875" style="1"/>
    <col min="6445" max="6445" width="51.1796875" style="1" customWidth="1"/>
    <col min="6446" max="6453" width="9.81640625" style="1" customWidth="1"/>
    <col min="6454" max="6700" width="9.1796875" style="1"/>
    <col min="6701" max="6701" width="51.1796875" style="1" customWidth="1"/>
    <col min="6702" max="6709" width="9.81640625" style="1" customWidth="1"/>
    <col min="6710" max="6956" width="9.1796875" style="1"/>
    <col min="6957" max="6957" width="51.1796875" style="1" customWidth="1"/>
    <col min="6958" max="6965" width="9.81640625" style="1" customWidth="1"/>
    <col min="6966" max="7212" width="9.1796875" style="1"/>
    <col min="7213" max="7213" width="51.1796875" style="1" customWidth="1"/>
    <col min="7214" max="7221" width="9.81640625" style="1" customWidth="1"/>
    <col min="7222" max="7468" width="9.1796875" style="1"/>
    <col min="7469" max="7469" width="51.1796875" style="1" customWidth="1"/>
    <col min="7470" max="7477" width="9.81640625" style="1" customWidth="1"/>
    <col min="7478" max="7724" width="9.1796875" style="1"/>
    <col min="7725" max="7725" width="51.1796875" style="1" customWidth="1"/>
    <col min="7726" max="7733" width="9.81640625" style="1" customWidth="1"/>
    <col min="7734" max="7980" width="9.1796875" style="1"/>
    <col min="7981" max="7981" width="51.1796875" style="1" customWidth="1"/>
    <col min="7982" max="7989" width="9.81640625" style="1" customWidth="1"/>
    <col min="7990" max="8236" width="9.1796875" style="1"/>
    <col min="8237" max="8237" width="51.1796875" style="1" customWidth="1"/>
    <col min="8238" max="8245" width="9.81640625" style="1" customWidth="1"/>
    <col min="8246" max="8492" width="9.1796875" style="1"/>
    <col min="8493" max="8493" width="51.1796875" style="1" customWidth="1"/>
    <col min="8494" max="8501" width="9.81640625" style="1" customWidth="1"/>
    <col min="8502" max="8748" width="9.1796875" style="1"/>
    <col min="8749" max="8749" width="51.1796875" style="1" customWidth="1"/>
    <col min="8750" max="8757" width="9.81640625" style="1" customWidth="1"/>
    <col min="8758" max="9004" width="9.1796875" style="1"/>
    <col min="9005" max="9005" width="51.1796875" style="1" customWidth="1"/>
    <col min="9006" max="9013" width="9.81640625" style="1" customWidth="1"/>
    <col min="9014" max="9260" width="9.1796875" style="1"/>
    <col min="9261" max="9261" width="51.1796875" style="1" customWidth="1"/>
    <col min="9262" max="9269" width="9.81640625" style="1" customWidth="1"/>
    <col min="9270" max="9516" width="9.1796875" style="1"/>
    <col min="9517" max="9517" width="51.1796875" style="1" customWidth="1"/>
    <col min="9518" max="9525" width="9.81640625" style="1" customWidth="1"/>
    <col min="9526" max="9772" width="9.1796875" style="1"/>
    <col min="9773" max="9773" width="51.1796875" style="1" customWidth="1"/>
    <col min="9774" max="9781" width="9.81640625" style="1" customWidth="1"/>
    <col min="9782" max="10028" width="9.1796875" style="1"/>
    <col min="10029" max="10029" width="51.1796875" style="1" customWidth="1"/>
    <col min="10030" max="10037" width="9.81640625" style="1" customWidth="1"/>
    <col min="10038" max="10284" width="9.1796875" style="1"/>
    <col min="10285" max="10285" width="51.1796875" style="1" customWidth="1"/>
    <col min="10286" max="10293" width="9.81640625" style="1" customWidth="1"/>
    <col min="10294" max="10540" width="9.1796875" style="1"/>
    <col min="10541" max="10541" width="51.1796875" style="1" customWidth="1"/>
    <col min="10542" max="10549" width="9.81640625" style="1" customWidth="1"/>
    <col min="10550" max="10796" width="9.1796875" style="1"/>
    <col min="10797" max="10797" width="51.1796875" style="1" customWidth="1"/>
    <col min="10798" max="10805" width="9.81640625" style="1" customWidth="1"/>
    <col min="10806" max="11052" width="9.1796875" style="1"/>
    <col min="11053" max="11053" width="51.1796875" style="1" customWidth="1"/>
    <col min="11054" max="11061" width="9.81640625" style="1" customWidth="1"/>
    <col min="11062" max="11308" width="9.1796875" style="1"/>
    <col min="11309" max="11309" width="51.1796875" style="1" customWidth="1"/>
    <col min="11310" max="11317" width="9.81640625" style="1" customWidth="1"/>
    <col min="11318" max="11564" width="9.1796875" style="1"/>
    <col min="11565" max="11565" width="51.1796875" style="1" customWidth="1"/>
    <col min="11566" max="11573" width="9.81640625" style="1" customWidth="1"/>
    <col min="11574" max="11820" width="9.1796875" style="1"/>
    <col min="11821" max="11821" width="51.1796875" style="1" customWidth="1"/>
    <col min="11822" max="11829" width="9.81640625" style="1" customWidth="1"/>
    <col min="11830" max="12076" width="9.1796875" style="1"/>
    <col min="12077" max="12077" width="51.1796875" style="1" customWidth="1"/>
    <col min="12078" max="12085" width="9.81640625" style="1" customWidth="1"/>
    <col min="12086" max="12332" width="9.1796875" style="1"/>
    <col min="12333" max="12333" width="51.1796875" style="1" customWidth="1"/>
    <col min="12334" max="12341" width="9.81640625" style="1" customWidth="1"/>
    <col min="12342" max="12588" width="9.1796875" style="1"/>
    <col min="12589" max="12589" width="51.1796875" style="1" customWidth="1"/>
    <col min="12590" max="12597" width="9.81640625" style="1" customWidth="1"/>
    <col min="12598" max="12844" width="9.1796875" style="1"/>
    <col min="12845" max="12845" width="51.1796875" style="1" customWidth="1"/>
    <col min="12846" max="12853" width="9.81640625" style="1" customWidth="1"/>
    <col min="12854" max="13100" width="9.1796875" style="1"/>
    <col min="13101" max="13101" width="51.1796875" style="1" customWidth="1"/>
    <col min="13102" max="13109" width="9.81640625" style="1" customWidth="1"/>
    <col min="13110" max="13356" width="9.1796875" style="1"/>
    <col min="13357" max="13357" width="51.1796875" style="1" customWidth="1"/>
    <col min="13358" max="13365" width="9.81640625" style="1" customWidth="1"/>
    <col min="13366" max="13612" width="9.1796875" style="1"/>
    <col min="13613" max="13613" width="51.1796875" style="1" customWidth="1"/>
    <col min="13614" max="13621" width="9.81640625" style="1" customWidth="1"/>
    <col min="13622" max="13868" width="9.1796875" style="1"/>
    <col min="13869" max="13869" width="51.1796875" style="1" customWidth="1"/>
    <col min="13870" max="13877" width="9.81640625" style="1" customWidth="1"/>
    <col min="13878" max="14124" width="9.1796875" style="1"/>
    <col min="14125" max="14125" width="51.1796875" style="1" customWidth="1"/>
    <col min="14126" max="14133" width="9.81640625" style="1" customWidth="1"/>
    <col min="14134" max="14380" width="9.1796875" style="1"/>
    <col min="14381" max="14381" width="51.1796875" style="1" customWidth="1"/>
    <col min="14382" max="14389" width="9.81640625" style="1" customWidth="1"/>
    <col min="14390" max="14636" width="9.1796875" style="1"/>
    <col min="14637" max="14637" width="51.1796875" style="1" customWidth="1"/>
    <col min="14638" max="14645" width="9.81640625" style="1" customWidth="1"/>
    <col min="14646" max="14892" width="9.1796875" style="1"/>
    <col min="14893" max="14893" width="51.1796875" style="1" customWidth="1"/>
    <col min="14894" max="14901" width="9.81640625" style="1" customWidth="1"/>
    <col min="14902" max="15148" width="9.1796875" style="1"/>
    <col min="15149" max="15149" width="51.1796875" style="1" customWidth="1"/>
    <col min="15150" max="15157" width="9.81640625" style="1" customWidth="1"/>
    <col min="15158" max="15404" width="9.1796875" style="1"/>
    <col min="15405" max="15405" width="51.1796875" style="1" customWidth="1"/>
    <col min="15406" max="15413" width="9.81640625" style="1" customWidth="1"/>
    <col min="15414" max="15660" width="9.1796875" style="1"/>
    <col min="15661" max="15661" width="51.1796875" style="1" customWidth="1"/>
    <col min="15662" max="15669" width="9.81640625" style="1" customWidth="1"/>
    <col min="15670" max="15916" width="9.1796875" style="1"/>
    <col min="15917" max="15917" width="51.1796875" style="1" customWidth="1"/>
    <col min="15918" max="15925" width="9.81640625" style="1" customWidth="1"/>
    <col min="15926" max="16384" width="9.1796875" style="1"/>
  </cols>
  <sheetData>
    <row r="1" spans="2:9" ht="17.25" customHeight="1" x14ac:dyDescent="0.3">
      <c r="B1" s="40"/>
      <c r="C1" s="41"/>
      <c r="D1" s="42"/>
      <c r="E1" s="36" t="s">
        <v>182</v>
      </c>
    </row>
    <row r="2" spans="2:9" ht="27.75" customHeight="1" x14ac:dyDescent="0.3">
      <c r="B2" s="176" t="s">
        <v>181</v>
      </c>
      <c r="C2" s="176"/>
      <c r="D2" s="176"/>
      <c r="E2" s="176"/>
    </row>
    <row r="3" spans="2:9" ht="15.75" customHeight="1" x14ac:dyDescent="0.3">
      <c r="B3" s="177">
        <v>2020</v>
      </c>
      <c r="C3" s="177"/>
      <c r="D3" s="177"/>
      <c r="E3" s="177"/>
    </row>
    <row r="4" spans="2:9" ht="15" customHeight="1" x14ac:dyDescent="0.3">
      <c r="B4" s="10" t="s">
        <v>115</v>
      </c>
      <c r="C4" s="11"/>
      <c r="D4" s="11"/>
      <c r="E4" s="11"/>
    </row>
    <row r="5" spans="2:9" ht="21" customHeight="1" x14ac:dyDescent="0.3">
      <c r="B5" s="45" t="s">
        <v>77</v>
      </c>
      <c r="C5" s="187" t="s">
        <v>12</v>
      </c>
      <c r="D5" s="187" t="s">
        <v>13</v>
      </c>
      <c r="E5" s="187" t="s">
        <v>14</v>
      </c>
    </row>
    <row r="6" spans="2:9" ht="23.5" customHeight="1" x14ac:dyDescent="0.3">
      <c r="B6" s="92" t="s">
        <v>46</v>
      </c>
      <c r="C6" s="187"/>
      <c r="D6" s="187" t="s">
        <v>13</v>
      </c>
      <c r="E6" s="187" t="s">
        <v>14</v>
      </c>
    </row>
    <row r="7" spans="2:9" ht="14" customHeight="1" x14ac:dyDescent="0.3">
      <c r="B7" s="40" t="s">
        <v>0</v>
      </c>
      <c r="C7" s="55">
        <v>934808</v>
      </c>
      <c r="D7" s="55">
        <v>35842</v>
      </c>
      <c r="E7" s="55">
        <v>47162</v>
      </c>
      <c r="G7" s="7"/>
    </row>
    <row r="8" spans="2:9" ht="14" customHeight="1" x14ac:dyDescent="0.3">
      <c r="B8" s="10" t="s">
        <v>53</v>
      </c>
      <c r="C8" s="14">
        <v>9605</v>
      </c>
      <c r="D8" s="14">
        <v>233</v>
      </c>
      <c r="E8" s="14">
        <v>871</v>
      </c>
    </row>
    <row r="9" spans="2:9" ht="14" customHeight="1" x14ac:dyDescent="0.3">
      <c r="B9" s="10" t="s">
        <v>47</v>
      </c>
      <c r="C9" s="14">
        <v>2709</v>
      </c>
      <c r="D9" s="14">
        <v>55</v>
      </c>
      <c r="E9" s="14">
        <v>76</v>
      </c>
    </row>
    <row r="10" spans="2:9" ht="14" customHeight="1" x14ac:dyDescent="0.3">
      <c r="B10" s="10" t="s">
        <v>48</v>
      </c>
      <c r="C10" s="14">
        <f>+SUM(C11:C34)</f>
        <v>221040</v>
      </c>
      <c r="D10" s="14">
        <f t="shared" ref="D10:E10" si="0">+SUM(D11:D34)</f>
        <v>3510</v>
      </c>
      <c r="E10" s="14">
        <f t="shared" si="0"/>
        <v>9856</v>
      </c>
    </row>
    <row r="11" spans="2:9" s="98" customFormat="1" ht="14" hidden="1" customHeight="1" outlineLevel="1" x14ac:dyDescent="0.35">
      <c r="B11" s="99" t="s">
        <v>291</v>
      </c>
      <c r="C11" s="110">
        <v>30510</v>
      </c>
      <c r="D11" s="110">
        <v>294</v>
      </c>
      <c r="E11" s="110">
        <v>802</v>
      </c>
      <c r="F11" s="14"/>
      <c r="G11" s="14"/>
      <c r="H11" s="14"/>
      <c r="I11" s="14"/>
    </row>
    <row r="12" spans="2:9" s="98" customFormat="1" ht="14" hidden="1" customHeight="1" outlineLevel="1" x14ac:dyDescent="0.35">
      <c r="B12" s="99" t="s">
        <v>292</v>
      </c>
      <c r="C12" s="110">
        <v>5735</v>
      </c>
      <c r="D12" s="110">
        <v>134</v>
      </c>
      <c r="E12" s="110">
        <v>145</v>
      </c>
      <c r="F12" s="14"/>
      <c r="G12" s="14"/>
      <c r="H12" s="14"/>
      <c r="I12" s="14"/>
    </row>
    <row r="13" spans="2:9" s="98" customFormat="1" ht="14" hidden="1" customHeight="1" outlineLevel="1" x14ac:dyDescent="0.35">
      <c r="B13" s="99" t="s">
        <v>293</v>
      </c>
      <c r="C13" s="110">
        <v>470</v>
      </c>
      <c r="D13" s="139" t="s">
        <v>100</v>
      </c>
      <c r="E13" s="139" t="s">
        <v>100</v>
      </c>
      <c r="F13" s="14"/>
      <c r="G13" s="14"/>
      <c r="H13" s="14"/>
      <c r="I13" s="14"/>
    </row>
    <row r="14" spans="2:9" s="98" customFormat="1" ht="14" hidden="1" customHeight="1" outlineLevel="1" x14ac:dyDescent="0.35">
      <c r="B14" s="99" t="s">
        <v>294</v>
      </c>
      <c r="C14" s="110">
        <v>11640</v>
      </c>
      <c r="D14" s="110">
        <v>45</v>
      </c>
      <c r="E14" s="110">
        <v>515</v>
      </c>
      <c r="F14" s="14"/>
      <c r="G14" s="14"/>
      <c r="H14" s="14"/>
      <c r="I14" s="14"/>
    </row>
    <row r="15" spans="2:9" s="98" customFormat="1" ht="14" hidden="1" customHeight="1" outlineLevel="1" x14ac:dyDescent="0.35">
      <c r="B15" s="99" t="s">
        <v>295</v>
      </c>
      <c r="C15" s="110">
        <v>12372</v>
      </c>
      <c r="D15" s="110">
        <v>260</v>
      </c>
      <c r="E15" s="110">
        <v>1124</v>
      </c>
      <c r="F15" s="14"/>
      <c r="G15" s="14"/>
      <c r="H15" s="14"/>
      <c r="I15" s="14"/>
    </row>
    <row r="16" spans="2:9" s="98" customFormat="1" ht="14" hidden="1" customHeight="1" outlineLevel="1" x14ac:dyDescent="0.35">
      <c r="B16" s="99" t="s">
        <v>296</v>
      </c>
      <c r="C16" s="110">
        <v>6048</v>
      </c>
      <c r="D16" s="110">
        <v>34</v>
      </c>
      <c r="E16" s="110">
        <v>342</v>
      </c>
      <c r="F16" s="14"/>
      <c r="G16" s="14"/>
      <c r="H16" s="14"/>
      <c r="I16" s="14"/>
    </row>
    <row r="17" spans="2:9" s="98" customFormat="1" ht="14" hidden="1" customHeight="1" outlineLevel="1" x14ac:dyDescent="0.35">
      <c r="B17" s="99" t="s">
        <v>297</v>
      </c>
      <c r="C17" s="110">
        <v>8250</v>
      </c>
      <c r="D17" s="110">
        <v>82</v>
      </c>
      <c r="E17" s="110">
        <v>249</v>
      </c>
      <c r="F17" s="14"/>
      <c r="G17" s="14"/>
      <c r="H17" s="14"/>
      <c r="I17" s="14"/>
    </row>
    <row r="18" spans="2:9" s="98" customFormat="1" ht="14" hidden="1" customHeight="1" outlineLevel="1" x14ac:dyDescent="0.35">
      <c r="B18" s="99" t="s">
        <v>298</v>
      </c>
      <c r="C18" s="110">
        <v>7091</v>
      </c>
      <c r="D18" s="110">
        <v>131</v>
      </c>
      <c r="E18" s="110">
        <v>120</v>
      </c>
      <c r="F18" s="14"/>
      <c r="G18" s="14"/>
      <c r="H18" s="14"/>
      <c r="I18" s="14"/>
    </row>
    <row r="19" spans="2:9" s="98" customFormat="1" ht="14" hidden="1" customHeight="1" outlineLevel="1" x14ac:dyDescent="0.35">
      <c r="B19" s="99" t="s">
        <v>299</v>
      </c>
      <c r="C19" s="110">
        <v>2575</v>
      </c>
      <c r="D19" s="110">
        <v>74</v>
      </c>
      <c r="E19" s="110">
        <v>139</v>
      </c>
      <c r="F19" s="14"/>
      <c r="G19" s="14"/>
      <c r="H19" s="14"/>
      <c r="I19" s="14"/>
    </row>
    <row r="20" spans="2:9" s="98" customFormat="1" ht="14" hidden="1" customHeight="1" outlineLevel="1" x14ac:dyDescent="0.35">
      <c r="B20" s="99" t="s">
        <v>300</v>
      </c>
      <c r="C20" s="110">
        <v>1161</v>
      </c>
      <c r="D20" s="139" t="s">
        <v>100</v>
      </c>
      <c r="E20" s="139" t="s">
        <v>100</v>
      </c>
      <c r="F20" s="14"/>
      <c r="G20" s="14"/>
      <c r="H20" s="14"/>
      <c r="I20" s="14"/>
    </row>
    <row r="21" spans="2:9" s="98" customFormat="1" ht="14" hidden="1" customHeight="1" outlineLevel="1" x14ac:dyDescent="0.35">
      <c r="B21" s="99" t="s">
        <v>301</v>
      </c>
      <c r="C21" s="110">
        <v>6689</v>
      </c>
      <c r="D21" s="110">
        <v>79</v>
      </c>
      <c r="E21" s="110">
        <v>233</v>
      </c>
      <c r="F21" s="14"/>
      <c r="G21" s="14"/>
      <c r="H21" s="14"/>
      <c r="I21" s="14"/>
    </row>
    <row r="22" spans="2:9" s="98" customFormat="1" ht="14" hidden="1" customHeight="1" outlineLevel="1" x14ac:dyDescent="0.35">
      <c r="B22" s="99" t="s">
        <v>302</v>
      </c>
      <c r="C22" s="110">
        <v>6961</v>
      </c>
      <c r="D22" s="110">
        <v>65</v>
      </c>
      <c r="E22" s="110">
        <v>400</v>
      </c>
      <c r="F22" s="14"/>
      <c r="G22" s="14"/>
      <c r="H22" s="14"/>
      <c r="I22" s="14"/>
    </row>
    <row r="23" spans="2:9" s="98" customFormat="1" ht="14" hidden="1" customHeight="1" outlineLevel="1" x14ac:dyDescent="0.35">
      <c r="B23" s="99" t="s">
        <v>303</v>
      </c>
      <c r="C23" s="110">
        <v>15266</v>
      </c>
      <c r="D23" s="110">
        <v>244</v>
      </c>
      <c r="E23" s="110">
        <v>463</v>
      </c>
      <c r="F23" s="14"/>
      <c r="G23" s="14"/>
      <c r="H23" s="14"/>
      <c r="I23" s="14"/>
    </row>
    <row r="24" spans="2:9" s="98" customFormat="1" ht="14" hidden="1" customHeight="1" outlineLevel="1" x14ac:dyDescent="0.35">
      <c r="B24" s="99" t="s">
        <v>304</v>
      </c>
      <c r="C24" s="110">
        <v>12120</v>
      </c>
      <c r="D24" s="110">
        <v>223</v>
      </c>
      <c r="E24" s="110">
        <v>616</v>
      </c>
      <c r="F24" s="14"/>
      <c r="G24" s="14"/>
      <c r="H24" s="14"/>
      <c r="I24" s="14"/>
    </row>
    <row r="25" spans="2:9" s="98" customFormat="1" ht="14" hidden="1" customHeight="1" outlineLevel="1" x14ac:dyDescent="0.35">
      <c r="B25" s="99" t="s">
        <v>305</v>
      </c>
      <c r="C25" s="110">
        <v>4505</v>
      </c>
      <c r="D25" s="110">
        <v>16</v>
      </c>
      <c r="E25" s="110">
        <v>24</v>
      </c>
      <c r="F25" s="14"/>
      <c r="G25" s="14"/>
      <c r="H25" s="14"/>
      <c r="I25" s="14"/>
    </row>
    <row r="26" spans="2:9" s="98" customFormat="1" ht="14" hidden="1" customHeight="1" outlineLevel="1" x14ac:dyDescent="0.35">
      <c r="B26" s="99" t="s">
        <v>306</v>
      </c>
      <c r="C26" s="110">
        <v>24074</v>
      </c>
      <c r="D26" s="110">
        <v>622</v>
      </c>
      <c r="E26" s="110">
        <v>1148</v>
      </c>
      <c r="F26" s="14"/>
      <c r="G26" s="14"/>
      <c r="H26" s="14"/>
      <c r="I26" s="14"/>
    </row>
    <row r="27" spans="2:9" s="98" customFormat="1" ht="14" hidden="1" customHeight="1" outlineLevel="1" x14ac:dyDescent="0.35">
      <c r="B27" s="99" t="s">
        <v>307</v>
      </c>
      <c r="C27" s="110">
        <v>7369</v>
      </c>
      <c r="D27" s="110">
        <v>57</v>
      </c>
      <c r="E27" s="110">
        <v>52</v>
      </c>
      <c r="F27" s="14"/>
      <c r="G27" s="14"/>
      <c r="H27" s="14"/>
      <c r="I27" s="14"/>
    </row>
    <row r="28" spans="2:9" s="98" customFormat="1" ht="14" hidden="1" customHeight="1" outlineLevel="1" x14ac:dyDescent="0.35">
      <c r="B28" s="99" t="s">
        <v>308</v>
      </c>
      <c r="C28" s="110">
        <v>10450</v>
      </c>
      <c r="D28" s="110">
        <v>75</v>
      </c>
      <c r="E28" s="110">
        <v>186</v>
      </c>
      <c r="F28" s="14"/>
      <c r="G28" s="14"/>
      <c r="H28" s="14"/>
      <c r="I28" s="14"/>
    </row>
    <row r="29" spans="2:9" s="98" customFormat="1" ht="14" hidden="1" customHeight="1" outlineLevel="1" x14ac:dyDescent="0.35">
      <c r="B29" s="99" t="s">
        <v>309</v>
      </c>
      <c r="C29" s="110">
        <v>8203</v>
      </c>
      <c r="D29" s="110">
        <v>357</v>
      </c>
      <c r="E29" s="110">
        <v>527</v>
      </c>
      <c r="F29" s="14"/>
      <c r="G29" s="14"/>
      <c r="H29" s="14"/>
      <c r="I29" s="14"/>
    </row>
    <row r="30" spans="2:9" s="98" customFormat="1" ht="14" hidden="1" customHeight="1" outlineLevel="1" x14ac:dyDescent="0.35">
      <c r="B30" s="99" t="s">
        <v>310</v>
      </c>
      <c r="C30" s="110">
        <v>21312</v>
      </c>
      <c r="D30" s="110">
        <v>323</v>
      </c>
      <c r="E30" s="110">
        <v>1112</v>
      </c>
      <c r="F30" s="14"/>
      <c r="G30" s="14"/>
      <c r="H30" s="14"/>
      <c r="I30" s="14"/>
    </row>
    <row r="31" spans="2:9" s="98" customFormat="1" ht="14" hidden="1" customHeight="1" outlineLevel="1" x14ac:dyDescent="0.35">
      <c r="B31" s="99" t="s">
        <v>311</v>
      </c>
      <c r="C31" s="110">
        <v>3188</v>
      </c>
      <c r="D31" s="110">
        <v>12</v>
      </c>
      <c r="E31" s="110">
        <v>172</v>
      </c>
      <c r="F31" s="14"/>
      <c r="G31" s="14"/>
      <c r="H31" s="14"/>
      <c r="I31" s="14"/>
    </row>
    <row r="32" spans="2:9" s="98" customFormat="1" ht="14" hidden="1" customHeight="1" outlineLevel="1" x14ac:dyDescent="0.35">
      <c r="B32" s="99" t="s">
        <v>312</v>
      </c>
      <c r="C32" s="110">
        <v>5606</v>
      </c>
      <c r="D32" s="110">
        <v>270</v>
      </c>
      <c r="E32" s="110">
        <v>1015</v>
      </c>
      <c r="F32" s="14"/>
      <c r="G32" s="14"/>
      <c r="H32" s="14"/>
      <c r="I32" s="14"/>
    </row>
    <row r="33" spans="2:9" s="98" customFormat="1" ht="14" hidden="1" customHeight="1" outlineLevel="1" x14ac:dyDescent="0.35">
      <c r="B33" s="99" t="s">
        <v>313</v>
      </c>
      <c r="C33" s="110">
        <v>3510</v>
      </c>
      <c r="D33" s="110">
        <v>28</v>
      </c>
      <c r="E33" s="110">
        <v>271</v>
      </c>
      <c r="F33" s="14"/>
      <c r="G33" s="14"/>
      <c r="H33" s="14"/>
      <c r="I33" s="14"/>
    </row>
    <row r="34" spans="2:9" s="98" customFormat="1" ht="14" hidden="1" customHeight="1" outlineLevel="1" x14ac:dyDescent="0.35">
      <c r="B34" s="99" t="s">
        <v>314</v>
      </c>
      <c r="C34" s="110">
        <v>5935</v>
      </c>
      <c r="D34" s="110">
        <v>85</v>
      </c>
      <c r="E34" s="110">
        <v>201</v>
      </c>
      <c r="F34" s="14"/>
      <c r="G34" s="14"/>
      <c r="H34" s="14"/>
      <c r="I34" s="14"/>
    </row>
    <row r="35" spans="2:9" ht="14" customHeight="1" collapsed="1" x14ac:dyDescent="0.3">
      <c r="B35" s="100" t="s">
        <v>57</v>
      </c>
      <c r="C35" s="14">
        <v>5416</v>
      </c>
      <c r="D35" s="14">
        <v>6</v>
      </c>
      <c r="E35" s="14">
        <v>9</v>
      </c>
      <c r="F35" s="78"/>
      <c r="G35" s="78"/>
      <c r="H35" s="78"/>
    </row>
    <row r="36" spans="2:9" ht="14" customHeight="1" x14ac:dyDescent="0.3">
      <c r="B36" s="100" t="s">
        <v>58</v>
      </c>
      <c r="C36" s="14">
        <v>13162</v>
      </c>
      <c r="D36" s="14">
        <v>346</v>
      </c>
      <c r="E36" s="14">
        <v>900</v>
      </c>
      <c r="F36" s="77"/>
      <c r="G36" s="77"/>
      <c r="H36" s="78"/>
    </row>
    <row r="37" spans="2:9" ht="14" customHeight="1" x14ac:dyDescent="0.3">
      <c r="B37" s="102" t="s">
        <v>49</v>
      </c>
      <c r="C37" s="14">
        <v>50781</v>
      </c>
      <c r="D37" s="14">
        <v>1307</v>
      </c>
      <c r="E37" s="14">
        <v>3487</v>
      </c>
      <c r="F37" s="77"/>
      <c r="G37" s="77"/>
      <c r="H37" s="77"/>
    </row>
    <row r="38" spans="2:9" ht="14" customHeight="1" x14ac:dyDescent="0.3">
      <c r="B38" s="100" t="s">
        <v>50</v>
      </c>
      <c r="C38" s="14">
        <f>+C39+C40+C41</f>
        <v>198436</v>
      </c>
      <c r="D38" s="14">
        <f t="shared" ref="D38:E38" si="1">+D39+D40+D41</f>
        <v>2231</v>
      </c>
      <c r="E38" s="14">
        <f t="shared" si="1"/>
        <v>9191</v>
      </c>
      <c r="F38" s="77"/>
      <c r="G38" s="77"/>
      <c r="H38" s="77"/>
    </row>
    <row r="39" spans="2:9" ht="14" hidden="1" customHeight="1" outlineLevel="1" x14ac:dyDescent="0.3">
      <c r="B39" s="99" t="s">
        <v>315</v>
      </c>
      <c r="C39" s="110">
        <v>14082</v>
      </c>
      <c r="D39" s="110">
        <v>259</v>
      </c>
      <c r="E39" s="110">
        <v>2764</v>
      </c>
    </row>
    <row r="40" spans="2:9" ht="14" hidden="1" customHeight="1" outlineLevel="1" x14ac:dyDescent="0.3">
      <c r="B40" s="99" t="s">
        <v>316</v>
      </c>
      <c r="C40" s="110">
        <v>47030</v>
      </c>
      <c r="D40" s="110">
        <v>1177</v>
      </c>
      <c r="E40" s="110">
        <v>2670</v>
      </c>
    </row>
    <row r="41" spans="2:9" ht="14" hidden="1" customHeight="1" outlineLevel="1" x14ac:dyDescent="0.3">
      <c r="B41" s="99" t="s">
        <v>317</v>
      </c>
      <c r="C41" s="110">
        <v>137324</v>
      </c>
      <c r="D41" s="110">
        <v>795</v>
      </c>
      <c r="E41" s="110">
        <v>3757</v>
      </c>
    </row>
    <row r="42" spans="2:9" ht="14" customHeight="1" collapsed="1" x14ac:dyDescent="0.3">
      <c r="B42" s="10" t="s">
        <v>51</v>
      </c>
      <c r="C42" s="14">
        <v>63718</v>
      </c>
      <c r="D42" s="14">
        <v>981</v>
      </c>
      <c r="E42" s="14">
        <v>1139</v>
      </c>
    </row>
    <row r="43" spans="2:9" ht="14" customHeight="1" x14ac:dyDescent="0.3">
      <c r="B43" s="10" t="s">
        <v>52</v>
      </c>
      <c r="C43" s="14">
        <v>52822</v>
      </c>
      <c r="D43" s="14">
        <v>570</v>
      </c>
      <c r="E43" s="14">
        <v>1821</v>
      </c>
    </row>
    <row r="44" spans="2:9" ht="14" customHeight="1" x14ac:dyDescent="0.3">
      <c r="B44" s="10" t="s">
        <v>61</v>
      </c>
      <c r="C44" s="14">
        <v>43137</v>
      </c>
      <c r="D44" s="14">
        <v>1733</v>
      </c>
      <c r="E44" s="14">
        <v>1300</v>
      </c>
    </row>
    <row r="45" spans="2:9" ht="14" customHeight="1" x14ac:dyDescent="0.3">
      <c r="B45" s="10" t="s">
        <v>60</v>
      </c>
      <c r="C45" s="14">
        <v>50194</v>
      </c>
      <c r="D45" s="14">
        <v>7730</v>
      </c>
      <c r="E45" s="14">
        <v>990</v>
      </c>
    </row>
    <row r="46" spans="2:9" ht="14" customHeight="1" x14ac:dyDescent="0.3">
      <c r="B46" s="10" t="s">
        <v>59</v>
      </c>
      <c r="C46" s="14">
        <v>3758</v>
      </c>
      <c r="D46" s="14">
        <v>191</v>
      </c>
      <c r="E46" s="14">
        <v>326</v>
      </c>
    </row>
    <row r="47" spans="2:9" ht="14" customHeight="1" x14ac:dyDescent="0.3">
      <c r="B47" s="10" t="s">
        <v>62</v>
      </c>
      <c r="C47" s="14">
        <v>43906</v>
      </c>
      <c r="D47" s="14">
        <v>2747</v>
      </c>
      <c r="E47" s="14">
        <v>2452</v>
      </c>
    </row>
    <row r="48" spans="2:9" ht="14" customHeight="1" x14ac:dyDescent="0.3">
      <c r="B48" s="10" t="s">
        <v>63</v>
      </c>
      <c r="C48" s="14">
        <v>69160</v>
      </c>
      <c r="D48" s="14">
        <v>5869</v>
      </c>
      <c r="E48" s="14">
        <v>7194</v>
      </c>
    </row>
    <row r="49" spans="2:5" ht="14" customHeight="1" x14ac:dyDescent="0.3">
      <c r="B49" s="10" t="s">
        <v>69</v>
      </c>
      <c r="C49" s="14">
        <v>2641</v>
      </c>
      <c r="D49" s="14">
        <v>149</v>
      </c>
      <c r="E49" s="14">
        <v>174</v>
      </c>
    </row>
    <row r="50" spans="2:5" ht="14" customHeight="1" x14ac:dyDescent="0.3">
      <c r="B50" s="10" t="s">
        <v>64</v>
      </c>
      <c r="C50" s="14">
        <v>12774</v>
      </c>
      <c r="D50" s="14">
        <v>2799</v>
      </c>
      <c r="E50" s="14">
        <v>1044</v>
      </c>
    </row>
    <row r="51" spans="2:5" ht="14" customHeight="1" x14ac:dyDescent="0.3">
      <c r="B51" s="10" t="s">
        <v>65</v>
      </c>
      <c r="C51" s="14">
        <v>74764</v>
      </c>
      <c r="D51" s="14">
        <v>4201</v>
      </c>
      <c r="E51" s="14">
        <v>4594</v>
      </c>
    </row>
    <row r="52" spans="2:5" ht="14" customHeight="1" x14ac:dyDescent="0.3">
      <c r="B52" s="10" t="s">
        <v>66</v>
      </c>
      <c r="C52" s="14">
        <v>4928</v>
      </c>
      <c r="D52" s="14">
        <v>92</v>
      </c>
      <c r="E52" s="14">
        <v>1030</v>
      </c>
    </row>
    <row r="53" spans="2:5" ht="14" customHeight="1" x14ac:dyDescent="0.3">
      <c r="B53" s="10" t="s">
        <v>67</v>
      </c>
      <c r="C53" s="14">
        <v>11846</v>
      </c>
      <c r="D53" s="14">
        <v>1092</v>
      </c>
      <c r="E53" s="14">
        <v>708</v>
      </c>
    </row>
    <row r="54" spans="2:5" ht="14" customHeight="1" x14ac:dyDescent="0.3">
      <c r="B54" s="86" t="s">
        <v>68</v>
      </c>
      <c r="C54" s="154">
        <v>11</v>
      </c>
      <c r="D54" s="46" t="s">
        <v>100</v>
      </c>
      <c r="E54" s="46" t="s">
        <v>100</v>
      </c>
    </row>
    <row r="55" spans="2:5" ht="5" customHeight="1" x14ac:dyDescent="0.3">
      <c r="B55" s="5"/>
      <c r="C55" s="2"/>
      <c r="D55" s="2"/>
      <c r="E55" s="2"/>
    </row>
    <row r="56" spans="2:5" x14ac:dyDescent="0.3">
      <c r="B56" s="185" t="s">
        <v>131</v>
      </c>
      <c r="C56" s="185"/>
      <c r="D56" s="185"/>
      <c r="E56" s="185"/>
    </row>
  </sheetData>
  <mergeCells count="6">
    <mergeCell ref="B56:E56"/>
    <mergeCell ref="B3:E3"/>
    <mergeCell ref="B2:E2"/>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I57"/>
  <sheetViews>
    <sheetView workbookViewId="0"/>
  </sheetViews>
  <sheetFormatPr defaultColWidth="9.1796875" defaultRowHeight="24" customHeight="1" outlineLevelRow="1" x14ac:dyDescent="0.2"/>
  <cols>
    <col min="1" max="1" width="3.81640625" style="10" customWidth="1"/>
    <col min="2" max="2" width="56.81640625" style="10" customWidth="1"/>
    <col min="3" max="3" width="11.1796875" style="11" customWidth="1"/>
    <col min="4" max="4" width="12.81640625" style="11" customWidth="1"/>
    <col min="5" max="5" width="11.81640625" style="11" customWidth="1"/>
    <col min="6" max="185" width="9.1796875" style="10"/>
    <col min="186" max="186" width="51.1796875" style="10" customWidth="1"/>
    <col min="187" max="194" width="9.81640625" style="10" customWidth="1"/>
    <col min="195" max="441" width="9.1796875" style="10"/>
    <col min="442" max="442" width="51.1796875" style="10" customWidth="1"/>
    <col min="443" max="450" width="9.81640625" style="10" customWidth="1"/>
    <col min="451" max="697" width="9.1796875" style="10"/>
    <col min="698" max="698" width="51.1796875" style="10" customWidth="1"/>
    <col min="699" max="706" width="9.81640625" style="10" customWidth="1"/>
    <col min="707" max="953" width="9.1796875" style="10"/>
    <col min="954" max="954" width="51.1796875" style="10" customWidth="1"/>
    <col min="955" max="962" width="9.81640625" style="10" customWidth="1"/>
    <col min="963" max="1209" width="9.1796875" style="10"/>
    <col min="1210" max="1210" width="51.1796875" style="10" customWidth="1"/>
    <col min="1211" max="1218" width="9.81640625" style="10" customWidth="1"/>
    <col min="1219" max="1465" width="9.1796875" style="10"/>
    <col min="1466" max="1466" width="51.1796875" style="10" customWidth="1"/>
    <col min="1467" max="1474" width="9.81640625" style="10" customWidth="1"/>
    <col min="1475" max="1721" width="9.1796875" style="10"/>
    <col min="1722" max="1722" width="51.1796875" style="10" customWidth="1"/>
    <col min="1723" max="1730" width="9.81640625" style="10" customWidth="1"/>
    <col min="1731" max="1977" width="9.1796875" style="10"/>
    <col min="1978" max="1978" width="51.1796875" style="10" customWidth="1"/>
    <col min="1979" max="1986" width="9.81640625" style="10" customWidth="1"/>
    <col min="1987" max="2233" width="9.1796875" style="10"/>
    <col min="2234" max="2234" width="51.1796875" style="10" customWidth="1"/>
    <col min="2235" max="2242" width="9.81640625" style="10" customWidth="1"/>
    <col min="2243" max="2489" width="9.1796875" style="10"/>
    <col min="2490" max="2490" width="51.1796875" style="10" customWidth="1"/>
    <col min="2491" max="2498" width="9.81640625" style="10" customWidth="1"/>
    <col min="2499" max="2745" width="9.1796875" style="10"/>
    <col min="2746" max="2746" width="51.1796875" style="10" customWidth="1"/>
    <col min="2747" max="2754" width="9.81640625" style="10" customWidth="1"/>
    <col min="2755" max="3001" width="9.1796875" style="10"/>
    <col min="3002" max="3002" width="51.1796875" style="10" customWidth="1"/>
    <col min="3003" max="3010" width="9.81640625" style="10" customWidth="1"/>
    <col min="3011" max="3257" width="9.1796875" style="10"/>
    <col min="3258" max="3258" width="51.1796875" style="10" customWidth="1"/>
    <col min="3259" max="3266" width="9.81640625" style="10" customWidth="1"/>
    <col min="3267" max="3513" width="9.1796875" style="10"/>
    <col min="3514" max="3514" width="51.1796875" style="10" customWidth="1"/>
    <col min="3515" max="3522" width="9.81640625" style="10" customWidth="1"/>
    <col min="3523" max="3769" width="9.1796875" style="10"/>
    <col min="3770" max="3770" width="51.1796875" style="10" customWidth="1"/>
    <col min="3771" max="3778" width="9.81640625" style="10" customWidth="1"/>
    <col min="3779" max="4025" width="9.1796875" style="10"/>
    <col min="4026" max="4026" width="51.1796875" style="10" customWidth="1"/>
    <col min="4027" max="4034" width="9.81640625" style="10" customWidth="1"/>
    <col min="4035" max="4281" width="9.1796875" style="10"/>
    <col min="4282" max="4282" width="51.1796875" style="10" customWidth="1"/>
    <col min="4283" max="4290" width="9.81640625" style="10" customWidth="1"/>
    <col min="4291" max="4537" width="9.1796875" style="10"/>
    <col min="4538" max="4538" width="51.1796875" style="10" customWidth="1"/>
    <col min="4539" max="4546" width="9.81640625" style="10" customWidth="1"/>
    <col min="4547" max="4793" width="9.1796875" style="10"/>
    <col min="4794" max="4794" width="51.1796875" style="10" customWidth="1"/>
    <col min="4795" max="4802" width="9.81640625" style="10" customWidth="1"/>
    <col min="4803" max="5049" width="9.1796875" style="10"/>
    <col min="5050" max="5050" width="51.1796875" style="10" customWidth="1"/>
    <col min="5051" max="5058" width="9.81640625" style="10" customWidth="1"/>
    <col min="5059" max="5305" width="9.1796875" style="10"/>
    <col min="5306" max="5306" width="51.1796875" style="10" customWidth="1"/>
    <col min="5307" max="5314" width="9.81640625" style="10" customWidth="1"/>
    <col min="5315" max="5561" width="9.1796875" style="10"/>
    <col min="5562" max="5562" width="51.1796875" style="10" customWidth="1"/>
    <col min="5563" max="5570" width="9.81640625" style="10" customWidth="1"/>
    <col min="5571" max="5817" width="9.1796875" style="10"/>
    <col min="5818" max="5818" width="51.1796875" style="10" customWidth="1"/>
    <col min="5819" max="5826" width="9.81640625" style="10" customWidth="1"/>
    <col min="5827" max="6073" width="9.1796875" style="10"/>
    <col min="6074" max="6074" width="51.1796875" style="10" customWidth="1"/>
    <col min="6075" max="6082" width="9.81640625" style="10" customWidth="1"/>
    <col min="6083" max="6329" width="9.1796875" style="10"/>
    <col min="6330" max="6330" width="51.1796875" style="10" customWidth="1"/>
    <col min="6331" max="6338" width="9.81640625" style="10" customWidth="1"/>
    <col min="6339" max="6585" width="9.1796875" style="10"/>
    <col min="6586" max="6586" width="51.1796875" style="10" customWidth="1"/>
    <col min="6587" max="6594" width="9.81640625" style="10" customWidth="1"/>
    <col min="6595" max="6841" width="9.1796875" style="10"/>
    <col min="6842" max="6842" width="51.1796875" style="10" customWidth="1"/>
    <col min="6843" max="6850" width="9.81640625" style="10" customWidth="1"/>
    <col min="6851" max="7097" width="9.1796875" style="10"/>
    <col min="7098" max="7098" width="51.1796875" style="10" customWidth="1"/>
    <col min="7099" max="7106" width="9.81640625" style="10" customWidth="1"/>
    <col min="7107" max="7353" width="9.1796875" style="10"/>
    <col min="7354" max="7354" width="51.1796875" style="10" customWidth="1"/>
    <col min="7355" max="7362" width="9.81640625" style="10" customWidth="1"/>
    <col min="7363" max="7609" width="9.1796875" style="10"/>
    <col min="7610" max="7610" width="51.1796875" style="10" customWidth="1"/>
    <col min="7611" max="7618" width="9.81640625" style="10" customWidth="1"/>
    <col min="7619" max="7865" width="9.1796875" style="10"/>
    <col min="7866" max="7866" width="51.1796875" style="10" customWidth="1"/>
    <col min="7867" max="7874" width="9.81640625" style="10" customWidth="1"/>
    <col min="7875" max="8121" width="9.1796875" style="10"/>
    <col min="8122" max="8122" width="51.1796875" style="10" customWidth="1"/>
    <col min="8123" max="8130" width="9.81640625" style="10" customWidth="1"/>
    <col min="8131" max="8377" width="9.1796875" style="10"/>
    <col min="8378" max="8378" width="51.1796875" style="10" customWidth="1"/>
    <col min="8379" max="8386" width="9.81640625" style="10" customWidth="1"/>
    <col min="8387" max="8633" width="9.1796875" style="10"/>
    <col min="8634" max="8634" width="51.1796875" style="10" customWidth="1"/>
    <col min="8635" max="8642" width="9.81640625" style="10" customWidth="1"/>
    <col min="8643" max="8889" width="9.1796875" style="10"/>
    <col min="8890" max="8890" width="51.1796875" style="10" customWidth="1"/>
    <col min="8891" max="8898" width="9.81640625" style="10" customWidth="1"/>
    <col min="8899" max="9145" width="9.1796875" style="10"/>
    <col min="9146" max="9146" width="51.1796875" style="10" customWidth="1"/>
    <col min="9147" max="9154" width="9.81640625" style="10" customWidth="1"/>
    <col min="9155" max="9401" width="9.1796875" style="10"/>
    <col min="9402" max="9402" width="51.1796875" style="10" customWidth="1"/>
    <col min="9403" max="9410" width="9.81640625" style="10" customWidth="1"/>
    <col min="9411" max="9657" width="9.1796875" style="10"/>
    <col min="9658" max="9658" width="51.1796875" style="10" customWidth="1"/>
    <col min="9659" max="9666" width="9.81640625" style="10" customWidth="1"/>
    <col min="9667" max="9913" width="9.1796875" style="10"/>
    <col min="9914" max="9914" width="51.1796875" style="10" customWidth="1"/>
    <col min="9915" max="9922" width="9.81640625" style="10" customWidth="1"/>
    <col min="9923" max="10169" width="9.1796875" style="10"/>
    <col min="10170" max="10170" width="51.1796875" style="10" customWidth="1"/>
    <col min="10171" max="10178" width="9.81640625" style="10" customWidth="1"/>
    <col min="10179" max="10425" width="9.1796875" style="10"/>
    <col min="10426" max="10426" width="51.1796875" style="10" customWidth="1"/>
    <col min="10427" max="10434" width="9.81640625" style="10" customWidth="1"/>
    <col min="10435" max="10681" width="9.1796875" style="10"/>
    <col min="10682" max="10682" width="51.1796875" style="10" customWidth="1"/>
    <col min="10683" max="10690" width="9.81640625" style="10" customWidth="1"/>
    <col min="10691" max="10937" width="9.1796875" style="10"/>
    <col min="10938" max="10938" width="51.1796875" style="10" customWidth="1"/>
    <col min="10939" max="10946" width="9.81640625" style="10" customWidth="1"/>
    <col min="10947" max="11193" width="9.1796875" style="10"/>
    <col min="11194" max="11194" width="51.1796875" style="10" customWidth="1"/>
    <col min="11195" max="11202" width="9.81640625" style="10" customWidth="1"/>
    <col min="11203" max="11449" width="9.1796875" style="10"/>
    <col min="11450" max="11450" width="51.1796875" style="10" customWidth="1"/>
    <col min="11451" max="11458" width="9.81640625" style="10" customWidth="1"/>
    <col min="11459" max="11705" width="9.1796875" style="10"/>
    <col min="11706" max="11706" width="51.1796875" style="10" customWidth="1"/>
    <col min="11707" max="11714" width="9.81640625" style="10" customWidth="1"/>
    <col min="11715" max="11961" width="9.1796875" style="10"/>
    <col min="11962" max="11962" width="51.1796875" style="10" customWidth="1"/>
    <col min="11963" max="11970" width="9.81640625" style="10" customWidth="1"/>
    <col min="11971" max="12217" width="9.1796875" style="10"/>
    <col min="12218" max="12218" width="51.1796875" style="10" customWidth="1"/>
    <col min="12219" max="12226" width="9.81640625" style="10" customWidth="1"/>
    <col min="12227" max="12473" width="9.1796875" style="10"/>
    <col min="12474" max="12474" width="51.1796875" style="10" customWidth="1"/>
    <col min="12475" max="12482" width="9.81640625" style="10" customWidth="1"/>
    <col min="12483" max="12729" width="9.1796875" style="10"/>
    <col min="12730" max="12730" width="51.1796875" style="10" customWidth="1"/>
    <col min="12731" max="12738" width="9.81640625" style="10" customWidth="1"/>
    <col min="12739" max="12985" width="9.1796875" style="10"/>
    <col min="12986" max="12986" width="51.1796875" style="10" customWidth="1"/>
    <col min="12987" max="12994" width="9.81640625" style="10" customWidth="1"/>
    <col min="12995" max="13241" width="9.1796875" style="10"/>
    <col min="13242" max="13242" width="51.1796875" style="10" customWidth="1"/>
    <col min="13243" max="13250" width="9.81640625" style="10" customWidth="1"/>
    <col min="13251" max="13497" width="9.1796875" style="10"/>
    <col min="13498" max="13498" width="51.1796875" style="10" customWidth="1"/>
    <col min="13499" max="13506" width="9.81640625" style="10" customWidth="1"/>
    <col min="13507" max="13753" width="9.1796875" style="10"/>
    <col min="13754" max="13754" width="51.1796875" style="10" customWidth="1"/>
    <col min="13755" max="13762" width="9.81640625" style="10" customWidth="1"/>
    <col min="13763" max="14009" width="9.1796875" style="10"/>
    <col min="14010" max="14010" width="51.1796875" style="10" customWidth="1"/>
    <col min="14011" max="14018" width="9.81640625" style="10" customWidth="1"/>
    <col min="14019" max="14265" width="9.1796875" style="10"/>
    <col min="14266" max="14266" width="51.1796875" style="10" customWidth="1"/>
    <col min="14267" max="14274" width="9.81640625" style="10" customWidth="1"/>
    <col min="14275" max="14521" width="9.1796875" style="10"/>
    <col min="14522" max="14522" width="51.1796875" style="10" customWidth="1"/>
    <col min="14523" max="14530" width="9.81640625" style="10" customWidth="1"/>
    <col min="14531" max="14777" width="9.1796875" style="10"/>
    <col min="14778" max="14778" width="51.1796875" style="10" customWidth="1"/>
    <col min="14779" max="14786" width="9.81640625" style="10" customWidth="1"/>
    <col min="14787" max="15033" width="9.1796875" style="10"/>
    <col min="15034" max="15034" width="51.1796875" style="10" customWidth="1"/>
    <col min="15035" max="15042" width="9.81640625" style="10" customWidth="1"/>
    <col min="15043" max="15289" width="9.1796875" style="10"/>
    <col min="15290" max="15290" width="51.1796875" style="10" customWidth="1"/>
    <col min="15291" max="15298" width="9.81640625" style="10" customWidth="1"/>
    <col min="15299" max="15545" width="9.1796875" style="10"/>
    <col min="15546" max="15546" width="51.1796875" style="10" customWidth="1"/>
    <col min="15547" max="15554" width="9.81640625" style="10" customWidth="1"/>
    <col min="15555" max="15801" width="9.1796875" style="10"/>
    <col min="15802" max="15802" width="51.1796875" style="10" customWidth="1"/>
    <col min="15803" max="15810" width="9.81640625" style="10" customWidth="1"/>
    <col min="15811" max="16057" width="9.1796875" style="10"/>
    <col min="16058" max="16058" width="51.1796875" style="10" customWidth="1"/>
    <col min="16059" max="16066" width="9.81640625" style="10" customWidth="1"/>
    <col min="16067" max="16384" width="9.1796875" style="10"/>
  </cols>
  <sheetData>
    <row r="1" spans="2:9" s="1" customFormat="1" ht="17.25" customHeight="1" x14ac:dyDescent="0.3">
      <c r="B1" s="40"/>
      <c r="C1" s="41"/>
      <c r="D1" s="42"/>
      <c r="E1" s="36" t="s">
        <v>183</v>
      </c>
    </row>
    <row r="2" spans="2:9" s="1" customFormat="1" ht="27.75" customHeight="1" x14ac:dyDescent="0.3">
      <c r="B2" s="176" t="s">
        <v>184</v>
      </c>
      <c r="C2" s="176"/>
      <c r="D2" s="176"/>
      <c r="E2" s="176"/>
    </row>
    <row r="3" spans="2:9" s="1" customFormat="1" ht="15.75" customHeight="1" x14ac:dyDescent="0.3">
      <c r="B3" s="177">
        <v>2020</v>
      </c>
      <c r="C3" s="177"/>
      <c r="D3" s="177"/>
      <c r="E3" s="177"/>
    </row>
    <row r="4" spans="2:9" ht="15" customHeight="1" x14ac:dyDescent="0.2">
      <c r="B4" s="10" t="s">
        <v>115</v>
      </c>
    </row>
    <row r="5" spans="2:9" ht="15" customHeight="1" x14ac:dyDescent="0.2">
      <c r="B5" s="45" t="s">
        <v>77</v>
      </c>
      <c r="C5" s="187" t="s">
        <v>12</v>
      </c>
      <c r="D5" s="187" t="s">
        <v>13</v>
      </c>
      <c r="E5" s="187" t="s">
        <v>14</v>
      </c>
    </row>
    <row r="6" spans="2:9" ht="15" customHeight="1" x14ac:dyDescent="0.2">
      <c r="B6" s="92" t="s">
        <v>46</v>
      </c>
      <c r="C6" s="187"/>
      <c r="D6" s="187" t="s">
        <v>13</v>
      </c>
      <c r="E6" s="187" t="s">
        <v>14</v>
      </c>
    </row>
    <row r="7" spans="2:9" ht="14" customHeight="1" x14ac:dyDescent="0.25">
      <c r="B7" s="40" t="s">
        <v>0</v>
      </c>
      <c r="C7" s="66">
        <f>+'Q18'!C7/'Q12'!$C7*100</f>
        <v>93.321686524475766</v>
      </c>
      <c r="D7" s="66">
        <f>+'Q18'!D7/'Q12'!$C7*100</f>
        <v>3.5780993406242354</v>
      </c>
      <c r="E7" s="66">
        <f>+'Q18'!E7/'Q12'!$C7*100</f>
        <v>4.708172565775353</v>
      </c>
    </row>
    <row r="8" spans="2:9" ht="14" customHeight="1" x14ac:dyDescent="0.2">
      <c r="B8" s="10" t="s">
        <v>53</v>
      </c>
      <c r="C8" s="13">
        <f>+'Q18'!C8/'Q12'!$C8*100</f>
        <v>92.391304347826093</v>
      </c>
      <c r="D8" s="13">
        <f>+'Q18'!D8/'Q12'!$C8*100</f>
        <v>2.2412466333205079</v>
      </c>
      <c r="E8" s="13">
        <f>+'Q18'!E8/'Q12'!$C8*100</f>
        <v>8.3782223932281639</v>
      </c>
    </row>
    <row r="9" spans="2:9" ht="14" customHeight="1" x14ac:dyDescent="0.2">
      <c r="B9" s="10" t="s">
        <v>47</v>
      </c>
      <c r="C9" s="13">
        <f>+'Q18'!C9/'Q12'!$C9*100</f>
        <v>96.75</v>
      </c>
      <c r="D9" s="13">
        <f>+'Q18'!D9/'Q12'!$C9*100</f>
        <v>1.9642857142857142</v>
      </c>
      <c r="E9" s="13">
        <f>+'Q18'!E9/'Q12'!$C9*100</f>
        <v>2.7142857142857144</v>
      </c>
    </row>
    <row r="10" spans="2:9" ht="14" customHeight="1" x14ac:dyDescent="0.2">
      <c r="B10" s="10" t="s">
        <v>48</v>
      </c>
      <c r="C10" s="13">
        <f>+'Q18'!C10/'Q12'!$C10*100</f>
        <v>95.374113850043798</v>
      </c>
      <c r="D10" s="13">
        <f>+'Q18'!D10/'Q12'!$C10*100</f>
        <v>1.5144912215601416</v>
      </c>
      <c r="E10" s="13">
        <f>+'Q18'!E10/'Q12'!$C10*100</f>
        <v>4.2526568318224376</v>
      </c>
    </row>
    <row r="11" spans="2:9" s="98" customFormat="1" ht="14" hidden="1" customHeight="1" outlineLevel="1" x14ac:dyDescent="0.35">
      <c r="B11" s="99" t="s">
        <v>291</v>
      </c>
      <c r="C11" s="164">
        <f>+'Q18'!C11/'Q12'!$C11*100</f>
        <v>97.485381985493817</v>
      </c>
      <c r="D11" s="164">
        <f>+'Q18'!D11/'Q12'!$C11*100</f>
        <v>0.93938716170879</v>
      </c>
      <c r="E11" s="164">
        <f>+'Q18'!E11/'Q12'!$C11*100</f>
        <v>2.5625459309198964</v>
      </c>
      <c r="F11" s="14"/>
      <c r="G11" s="14"/>
      <c r="H11" s="14"/>
      <c r="I11" s="14"/>
    </row>
    <row r="12" spans="2:9" s="98" customFormat="1" ht="14" hidden="1" customHeight="1" outlineLevel="1" x14ac:dyDescent="0.35">
      <c r="B12" s="99" t="s">
        <v>292</v>
      </c>
      <c r="C12" s="164">
        <f>+'Q18'!C12/'Q12'!$C12*100</f>
        <v>96.940500338066258</v>
      </c>
      <c r="D12" s="164">
        <f>+'Q18'!D12/'Q12'!$C12*100</f>
        <v>2.2650439486139282</v>
      </c>
      <c r="E12" s="164">
        <f>+'Q18'!E12/'Q12'!$C12*100</f>
        <v>2.4509803921568629</v>
      </c>
      <c r="F12" s="14"/>
      <c r="G12" s="14"/>
      <c r="H12" s="14"/>
      <c r="I12" s="14"/>
    </row>
    <row r="13" spans="2:9" s="98" customFormat="1" ht="14" hidden="1" customHeight="1" outlineLevel="1" x14ac:dyDescent="0.35">
      <c r="B13" s="99" t="s">
        <v>293</v>
      </c>
      <c r="C13" s="164">
        <f>+'Q18'!C13/'Q12'!$C13*100</f>
        <v>100</v>
      </c>
      <c r="D13" s="145" t="s">
        <v>100</v>
      </c>
      <c r="E13" s="145" t="s">
        <v>100</v>
      </c>
      <c r="F13" s="14"/>
      <c r="G13" s="14"/>
      <c r="H13" s="14"/>
      <c r="I13" s="14"/>
    </row>
    <row r="14" spans="2:9" s="98" customFormat="1" ht="14" hidden="1" customHeight="1" outlineLevel="1" x14ac:dyDescent="0.35">
      <c r="B14" s="99" t="s">
        <v>294</v>
      </c>
      <c r="C14" s="164">
        <f>+'Q18'!C14/'Q12'!$C14*100</f>
        <v>95.802469135802468</v>
      </c>
      <c r="D14" s="164">
        <f>+'Q18'!D14/'Q12'!$C14*100</f>
        <v>0.37037037037037041</v>
      </c>
      <c r="E14" s="164">
        <f>+'Q18'!E14/'Q12'!$C14*100</f>
        <v>4.238683127572016</v>
      </c>
      <c r="F14" s="14"/>
      <c r="G14" s="14"/>
      <c r="H14" s="14"/>
      <c r="I14" s="14"/>
    </row>
    <row r="15" spans="2:9" s="98" customFormat="1" ht="14" hidden="1" customHeight="1" outlineLevel="1" x14ac:dyDescent="0.35">
      <c r="B15" s="99" t="s">
        <v>295</v>
      </c>
      <c r="C15" s="164">
        <f>+'Q18'!C15/'Q12'!$C15*100</f>
        <v>91.313012030408146</v>
      </c>
      <c r="D15" s="164">
        <f>+'Q18'!D15/'Q12'!$C15*100</f>
        <v>1.9189608089157872</v>
      </c>
      <c r="E15" s="164">
        <f>+'Q18'!E15/'Q12'!$C15*100</f>
        <v>8.2958151893128651</v>
      </c>
      <c r="F15" s="14"/>
      <c r="G15" s="14"/>
      <c r="H15" s="14"/>
      <c r="I15" s="14"/>
    </row>
    <row r="16" spans="2:9" s="98" customFormat="1" ht="14" hidden="1" customHeight="1" outlineLevel="1" x14ac:dyDescent="0.35">
      <c r="B16" s="99" t="s">
        <v>296</v>
      </c>
      <c r="C16" s="164">
        <f>+'Q18'!C16/'Q12'!$C16*100</f>
        <v>94.662701518234456</v>
      </c>
      <c r="D16" s="164">
        <f>+'Q18'!D16/'Q12'!$C16*100</f>
        <v>0.5321646580059477</v>
      </c>
      <c r="E16" s="164">
        <f>+'Q18'!E16/'Q12'!$C16*100</f>
        <v>5.3529503834715921</v>
      </c>
      <c r="F16" s="14"/>
      <c r="G16" s="14"/>
      <c r="H16" s="14"/>
      <c r="I16" s="14"/>
    </row>
    <row r="17" spans="2:9" s="98" customFormat="1" ht="14" hidden="1" customHeight="1" outlineLevel="1" x14ac:dyDescent="0.35">
      <c r="B17" s="99" t="s">
        <v>297</v>
      </c>
      <c r="C17" s="164">
        <f>+'Q18'!C17/'Q12'!$C17*100</f>
        <v>96.785546691694037</v>
      </c>
      <c r="D17" s="164">
        <f>+'Q18'!D17/'Q12'!$C17*100</f>
        <v>0.96198967620835296</v>
      </c>
      <c r="E17" s="164">
        <f>+'Q18'!E17/'Q12'!$C17*100</f>
        <v>2.921163772876584</v>
      </c>
      <c r="F17" s="14"/>
      <c r="G17" s="14"/>
      <c r="H17" s="14"/>
      <c r="I17" s="14"/>
    </row>
    <row r="18" spans="2:9" s="98" customFormat="1" ht="14" hidden="1" customHeight="1" outlineLevel="1" x14ac:dyDescent="0.35">
      <c r="B18" s="99" t="s">
        <v>298</v>
      </c>
      <c r="C18" s="164">
        <f>+'Q18'!C18/'Q12'!$C18*100</f>
        <v>97.07049965776865</v>
      </c>
      <c r="D18" s="164">
        <f>+'Q18'!D18/'Q12'!$C18*100</f>
        <v>1.7932922655715264</v>
      </c>
      <c r="E18" s="164">
        <f>+'Q18'!E18/'Q12'!$C18*100</f>
        <v>1.6427104722792609</v>
      </c>
      <c r="F18" s="14"/>
      <c r="G18" s="14"/>
      <c r="H18" s="14"/>
      <c r="I18" s="14"/>
    </row>
    <row r="19" spans="2:9" s="98" customFormat="1" ht="14" hidden="1" customHeight="1" outlineLevel="1" x14ac:dyDescent="0.35">
      <c r="B19" s="99" t="s">
        <v>299</v>
      </c>
      <c r="C19" s="164">
        <f>+'Q18'!C19/'Q12'!$C19*100</f>
        <v>92.85971871619185</v>
      </c>
      <c r="D19" s="164">
        <f>+'Q18'!D19/'Q12'!$C19*100</f>
        <v>2.6685899747565816</v>
      </c>
      <c r="E19" s="164">
        <f>+'Q18'!E19/'Q12'!$C19*100</f>
        <v>5.0126217093400651</v>
      </c>
      <c r="F19" s="14"/>
      <c r="G19" s="14"/>
      <c r="H19" s="14"/>
      <c r="I19" s="14"/>
    </row>
    <row r="20" spans="2:9" s="98" customFormat="1" ht="14" hidden="1" customHeight="1" outlineLevel="1" x14ac:dyDescent="0.35">
      <c r="B20" s="99" t="s">
        <v>300</v>
      </c>
      <c r="C20" s="164">
        <f>+'Q18'!C20/'Q12'!$C20*100</f>
        <v>100</v>
      </c>
      <c r="D20" s="145" t="s">
        <v>100</v>
      </c>
      <c r="E20" s="145" t="s">
        <v>100</v>
      </c>
      <c r="F20" s="14"/>
      <c r="G20" s="14"/>
      <c r="H20" s="14"/>
      <c r="I20" s="14"/>
    </row>
    <row r="21" spans="2:9" s="98" customFormat="1" ht="14" hidden="1" customHeight="1" outlineLevel="1" x14ac:dyDescent="0.35">
      <c r="B21" s="99" t="s">
        <v>301</v>
      </c>
      <c r="C21" s="164">
        <f>+'Q18'!C21/'Q12'!$C21*100</f>
        <v>97.32285755856249</v>
      </c>
      <c r="D21" s="164">
        <f>+'Q18'!D21/'Q12'!$C21*100</f>
        <v>1.1494252873563218</v>
      </c>
      <c r="E21" s="164">
        <f>+'Q18'!E21/'Q12'!$C21*100</f>
        <v>3.3900771133420631</v>
      </c>
      <c r="F21" s="14"/>
      <c r="G21" s="14"/>
      <c r="H21" s="14"/>
      <c r="I21" s="14"/>
    </row>
    <row r="22" spans="2:9" s="98" customFormat="1" ht="14" hidden="1" customHeight="1" outlineLevel="1" x14ac:dyDescent="0.35">
      <c r="B22" s="99" t="s">
        <v>302</v>
      </c>
      <c r="C22" s="164">
        <f>+'Q18'!C22/'Q12'!$C22*100</f>
        <v>97.57499299130923</v>
      </c>
      <c r="D22" s="164">
        <f>+'Q18'!D22/'Q12'!$C22*100</f>
        <v>0.91112980095318197</v>
      </c>
      <c r="E22" s="164">
        <f>+'Q18'!E22/'Q12'!$C22*100</f>
        <v>5.6069526212503504</v>
      </c>
      <c r="F22" s="14"/>
      <c r="G22" s="14"/>
      <c r="H22" s="14"/>
      <c r="I22" s="14"/>
    </row>
    <row r="23" spans="2:9" s="98" customFormat="1" ht="14" hidden="1" customHeight="1" outlineLevel="1" x14ac:dyDescent="0.35">
      <c r="B23" s="99" t="s">
        <v>303</v>
      </c>
      <c r="C23" s="164">
        <f>+'Q18'!C23/'Q12'!$C23*100</f>
        <v>96.048823455391968</v>
      </c>
      <c r="D23" s="164">
        <f>+'Q18'!D23/'Q12'!$C23*100</f>
        <v>1.5351705045929283</v>
      </c>
      <c r="E23" s="164">
        <f>+'Q18'!E23/'Q12'!$C23*100</f>
        <v>2.9130489492890397</v>
      </c>
      <c r="F23" s="14"/>
      <c r="G23" s="14"/>
      <c r="H23" s="14"/>
      <c r="I23" s="14"/>
    </row>
    <row r="24" spans="2:9" s="98" customFormat="1" ht="14" hidden="1" customHeight="1" outlineLevel="1" x14ac:dyDescent="0.35">
      <c r="B24" s="99" t="s">
        <v>304</v>
      </c>
      <c r="C24" s="164">
        <f>+'Q18'!C24/'Q12'!$C24*100</f>
        <v>94.502923976608187</v>
      </c>
      <c r="D24" s="164">
        <f>+'Q18'!D24/'Q12'!$C24*100</f>
        <v>1.7387914230019494</v>
      </c>
      <c r="E24" s="164">
        <f>+'Q18'!E24/'Q12'!$C24*100</f>
        <v>4.803118908382066</v>
      </c>
      <c r="F24" s="14"/>
      <c r="G24" s="14"/>
      <c r="H24" s="14"/>
      <c r="I24" s="14"/>
    </row>
    <row r="25" spans="2:9" s="98" customFormat="1" ht="14" hidden="1" customHeight="1" outlineLevel="1" x14ac:dyDescent="0.35">
      <c r="B25" s="99" t="s">
        <v>305</v>
      </c>
      <c r="C25" s="164">
        <f>+'Q18'!C25/'Q12'!$C25*100</f>
        <v>99.602034048198092</v>
      </c>
      <c r="D25" s="164">
        <f>+'Q18'!D25/'Q12'!$C25*100</f>
        <v>0.35374751271280125</v>
      </c>
      <c r="E25" s="164">
        <f>+'Q18'!E25/'Q12'!$C25*100</f>
        <v>0.53062126906920182</v>
      </c>
      <c r="F25" s="14"/>
      <c r="G25" s="14"/>
      <c r="H25" s="14"/>
      <c r="I25" s="14"/>
    </row>
    <row r="26" spans="2:9" s="98" customFormat="1" ht="14" hidden="1" customHeight="1" outlineLevel="1" x14ac:dyDescent="0.35">
      <c r="B26" s="99" t="s">
        <v>306</v>
      </c>
      <c r="C26" s="164">
        <f>+'Q18'!C26/'Q12'!$C26*100</f>
        <v>94.393036386449182</v>
      </c>
      <c r="D26" s="164">
        <f>+'Q18'!D26/'Q12'!$C26*100</f>
        <v>2.438833124215809</v>
      </c>
      <c r="E26" s="164">
        <f>+'Q18'!E26/'Q12'!$C26*100</f>
        <v>4.5012547051442908</v>
      </c>
      <c r="F26" s="14"/>
      <c r="G26" s="14"/>
      <c r="H26" s="14"/>
      <c r="I26" s="14"/>
    </row>
    <row r="27" spans="2:9" s="98" customFormat="1" ht="14" hidden="1" customHeight="1" outlineLevel="1" x14ac:dyDescent="0.35">
      <c r="B27" s="99" t="s">
        <v>307</v>
      </c>
      <c r="C27" s="164">
        <f>+'Q18'!C27/'Q12'!$C27*100</f>
        <v>99.11230665770006</v>
      </c>
      <c r="D27" s="164">
        <f>+'Q18'!D27/'Q12'!$C27*100</f>
        <v>0.76664425016812376</v>
      </c>
      <c r="E27" s="164">
        <f>+'Q18'!E27/'Q12'!$C27*100</f>
        <v>0.69939475453934097</v>
      </c>
      <c r="F27" s="14"/>
      <c r="G27" s="14"/>
      <c r="H27" s="14"/>
      <c r="I27" s="14"/>
    </row>
    <row r="28" spans="2:9" s="98" customFormat="1" ht="14" hidden="1" customHeight="1" outlineLevel="1" x14ac:dyDescent="0.35">
      <c r="B28" s="99" t="s">
        <v>308</v>
      </c>
      <c r="C28" s="164">
        <f>+'Q18'!C28/'Q12'!$C28*100</f>
        <v>97.782352390755122</v>
      </c>
      <c r="D28" s="164">
        <f>+'Q18'!D28/'Q12'!$C28*100</f>
        <v>0.7017872181154674</v>
      </c>
      <c r="E28" s="164">
        <f>+'Q18'!E28/'Q12'!$C28*100</f>
        <v>1.7404323009263594</v>
      </c>
      <c r="F28" s="14"/>
      <c r="G28" s="14"/>
      <c r="H28" s="14"/>
      <c r="I28" s="14"/>
    </row>
    <row r="29" spans="2:9" s="98" customFormat="1" ht="14" hidden="1" customHeight="1" outlineLevel="1" x14ac:dyDescent="0.35">
      <c r="B29" s="99" t="s">
        <v>309</v>
      </c>
      <c r="C29" s="164">
        <f>+'Q18'!C29/'Q12'!$C29*100</f>
        <v>92.189256012587094</v>
      </c>
      <c r="D29" s="164">
        <f>+'Q18'!D29/'Q12'!$C29*100</f>
        <v>4.0121375590020225</v>
      </c>
      <c r="E29" s="164">
        <f>+'Q18'!E29/'Q12'!$C29*100</f>
        <v>5.9226792537648913</v>
      </c>
      <c r="F29" s="14"/>
      <c r="G29" s="14"/>
      <c r="H29" s="14"/>
      <c r="I29" s="14"/>
    </row>
    <row r="30" spans="2:9" s="98" customFormat="1" ht="14" hidden="1" customHeight="1" outlineLevel="1" x14ac:dyDescent="0.35">
      <c r="B30" s="99" t="s">
        <v>310</v>
      </c>
      <c r="C30" s="164">
        <f>+'Q18'!C30/'Q12'!$C30*100</f>
        <v>94.581280788177338</v>
      </c>
      <c r="D30" s="164">
        <f>+'Q18'!D30/'Q12'!$C30*100</f>
        <v>1.4334531575910887</v>
      </c>
      <c r="E30" s="164">
        <f>+'Q18'!E30/'Q12'!$C30*100</f>
        <v>4.9349842453290726</v>
      </c>
      <c r="F30" s="14"/>
      <c r="G30" s="14"/>
      <c r="H30" s="14"/>
      <c r="I30" s="14"/>
    </row>
    <row r="31" spans="2:9" s="98" customFormat="1" ht="14" hidden="1" customHeight="1" outlineLevel="1" x14ac:dyDescent="0.35">
      <c r="B31" s="99" t="s">
        <v>311</v>
      </c>
      <c r="C31" s="164">
        <f>+'Q18'!C31/'Q12'!$C31*100</f>
        <v>95.19259480441923</v>
      </c>
      <c r="D31" s="164">
        <f>+'Q18'!D31/'Q12'!$C31*100</f>
        <v>0.35831591519856676</v>
      </c>
      <c r="E31" s="164">
        <f>+'Q18'!E31/'Q12'!$C31*100</f>
        <v>5.1358614511794567</v>
      </c>
      <c r="F31" s="14"/>
      <c r="G31" s="14"/>
      <c r="H31" s="14"/>
      <c r="I31" s="14"/>
    </row>
    <row r="32" spans="2:9" s="98" customFormat="1" ht="14" hidden="1" customHeight="1" outlineLevel="1" x14ac:dyDescent="0.35">
      <c r="B32" s="99" t="s">
        <v>312</v>
      </c>
      <c r="C32" s="164">
        <f>+'Q18'!C32/'Q12'!$C32*100</f>
        <v>83.634193644636738</v>
      </c>
      <c r="D32" s="164">
        <f>+'Q18'!D32/'Q12'!$C32*100</f>
        <v>4.0280471430702676</v>
      </c>
      <c r="E32" s="164">
        <f>+'Q18'!E32/'Q12'!$C32*100</f>
        <v>15.142473519319708</v>
      </c>
      <c r="F32" s="14"/>
      <c r="G32" s="14"/>
      <c r="H32" s="14"/>
      <c r="I32" s="14"/>
    </row>
    <row r="33" spans="2:9" s="98" customFormat="1" ht="14" hidden="1" customHeight="1" outlineLevel="1" x14ac:dyDescent="0.35">
      <c r="B33" s="99" t="s">
        <v>313</v>
      </c>
      <c r="C33" s="164">
        <f>+'Q18'!C33/'Q12'!$C33*100</f>
        <v>93.649946638207055</v>
      </c>
      <c r="D33" s="164">
        <f>+'Q18'!D33/'Q12'!$C33*100</f>
        <v>0.74706510138740656</v>
      </c>
      <c r="E33" s="164">
        <f>+'Q18'!E33/'Q12'!$C33*100</f>
        <v>7.2305229455709714</v>
      </c>
      <c r="F33" s="14"/>
      <c r="G33" s="14"/>
      <c r="H33" s="14"/>
      <c r="I33" s="14"/>
    </row>
    <row r="34" spans="2:9" s="98" customFormat="1" ht="14" hidden="1" customHeight="1" outlineLevel="1" x14ac:dyDescent="0.35">
      <c r="B34" s="99" t="s">
        <v>314</v>
      </c>
      <c r="C34" s="164">
        <f>+'Q18'!C34/'Q12'!$C34*100</f>
        <v>96.961280836464624</v>
      </c>
      <c r="D34" s="164">
        <f>+'Q18'!D34/'Q12'!$C34*100</f>
        <v>1.3886619833360563</v>
      </c>
      <c r="E34" s="164">
        <f>+'Q18'!E34/'Q12'!$C34*100</f>
        <v>3.2837771605946737</v>
      </c>
      <c r="F34" s="14"/>
      <c r="G34" s="14"/>
      <c r="H34" s="14"/>
      <c r="I34" s="14"/>
    </row>
    <row r="35" spans="2:9" s="1" customFormat="1" ht="14" customHeight="1" collapsed="1" x14ac:dyDescent="0.3">
      <c r="B35" s="100" t="s">
        <v>57</v>
      </c>
      <c r="C35" s="13">
        <f>+'Q18'!C35/'Q12'!$C35*100</f>
        <v>99.834101382488484</v>
      </c>
      <c r="D35" s="13">
        <f>+'Q18'!D35/'Q12'!$C35*100</f>
        <v>0.11059907834101382</v>
      </c>
      <c r="E35" s="13">
        <f>+'Q18'!E35/'Q12'!$C35*100</f>
        <v>0.16589861751152074</v>
      </c>
      <c r="F35" s="78"/>
      <c r="G35" s="78"/>
      <c r="H35" s="78"/>
    </row>
    <row r="36" spans="2:9" s="1" customFormat="1" ht="14" customHeight="1" x14ac:dyDescent="0.3">
      <c r="B36" s="100" t="s">
        <v>58</v>
      </c>
      <c r="C36" s="13">
        <f>+'Q18'!C36/'Q12'!$C36*100</f>
        <v>93.314427507975893</v>
      </c>
      <c r="D36" s="13">
        <f>+'Q18'!D36/'Q12'!$C36*100</f>
        <v>2.4530308401276146</v>
      </c>
      <c r="E36" s="13">
        <f>+'Q18'!E36/'Q12'!$C36*100</f>
        <v>6.3807160581354134</v>
      </c>
      <c r="F36" s="77"/>
      <c r="G36" s="77"/>
      <c r="H36" s="78"/>
    </row>
    <row r="37" spans="2:9" s="1" customFormat="1" ht="14" customHeight="1" x14ac:dyDescent="0.3">
      <c r="B37" s="102" t="s">
        <v>49</v>
      </c>
      <c r="C37" s="13">
        <f>+'Q18'!C37/'Q12'!$C37*100</f>
        <v>93.498674326115776</v>
      </c>
      <c r="D37" s="13">
        <f>+'Q18'!D37/'Q12'!$C37*100</f>
        <v>2.4064663426130508</v>
      </c>
      <c r="E37" s="13">
        <f>+'Q18'!E37/'Q12'!$C37*100</f>
        <v>6.4203122698482842</v>
      </c>
      <c r="F37" s="77"/>
      <c r="G37" s="77"/>
      <c r="H37" s="77"/>
    </row>
    <row r="38" spans="2:9" s="1" customFormat="1" ht="14" customHeight="1" x14ac:dyDescent="0.3">
      <c r="B38" s="100" t="s">
        <v>50</v>
      </c>
      <c r="C38" s="13">
        <f>+'Q18'!C38/'Q12'!$C38*100</f>
        <v>95.285107200307323</v>
      </c>
      <c r="D38" s="13">
        <f>+'Q18'!D38/'Q12'!$C38*100</f>
        <v>1.0712828023336773</v>
      </c>
      <c r="E38" s="13">
        <f>+'Q18'!E38/'Q12'!$C38*100</f>
        <v>4.413339415620273</v>
      </c>
      <c r="F38" s="77"/>
      <c r="G38" s="77"/>
      <c r="H38" s="77"/>
    </row>
    <row r="39" spans="2:9" s="1" customFormat="1" ht="14" hidden="1" customHeight="1" outlineLevel="1" x14ac:dyDescent="0.3">
      <c r="B39" s="99" t="s">
        <v>315</v>
      </c>
      <c r="C39" s="164">
        <f>+'Q18'!C39/'Q12'!$C39*100</f>
        <v>84.637576631806709</v>
      </c>
      <c r="D39" s="164">
        <f>+'Q18'!D39/'Q12'!$C39*100</f>
        <v>1.5566774852746723</v>
      </c>
      <c r="E39" s="164">
        <f>+'Q18'!E39/'Q12'!$C39*100</f>
        <v>16.612573626637818</v>
      </c>
    </row>
    <row r="40" spans="2:9" s="1" customFormat="1" ht="14" hidden="1" customHeight="1" outlineLevel="1" x14ac:dyDescent="0.3">
      <c r="B40" s="99" t="s">
        <v>316</v>
      </c>
      <c r="C40" s="164">
        <f>+'Q18'!C40/'Q12'!$C40*100</f>
        <v>93.823564617164749</v>
      </c>
      <c r="D40" s="164">
        <f>+'Q18'!D40/'Q12'!$C40*100</f>
        <v>2.348082831265212</v>
      </c>
      <c r="E40" s="164">
        <f>+'Q18'!E40/'Q12'!$C40*100</f>
        <v>5.3265770258947454</v>
      </c>
    </row>
    <row r="41" spans="2:9" s="1" customFormat="1" ht="14" hidden="1" customHeight="1" outlineLevel="1" x14ac:dyDescent="0.3">
      <c r="B41" s="99" t="s">
        <v>317</v>
      </c>
      <c r="C41" s="164">
        <f>+'Q18'!C41/'Q12'!$C41*100</f>
        <v>97.054936356376018</v>
      </c>
      <c r="D41" s="164">
        <f>+'Q18'!D41/'Q12'!$C41*100</f>
        <v>0.5618731933479868</v>
      </c>
      <c r="E41" s="164">
        <f>+'Q18'!E41/'Q12'!$C41*100</f>
        <v>2.6552925627778445</v>
      </c>
    </row>
    <row r="42" spans="2:9" ht="14" customHeight="1" collapsed="1" x14ac:dyDescent="0.2">
      <c r="B42" s="10" t="s">
        <v>51</v>
      </c>
      <c r="C42" s="13">
        <f>+'Q18'!C42/'Q12'!$C42*100</f>
        <v>97.52207784257007</v>
      </c>
      <c r="D42" s="13">
        <f>+'Q18'!D42/'Q12'!$C42*100</f>
        <v>1.5014463473988704</v>
      </c>
      <c r="E42" s="13">
        <f>+'Q18'!E42/'Q12'!$C42*100</f>
        <v>1.7432695103846214</v>
      </c>
    </row>
    <row r="43" spans="2:9" ht="14" customHeight="1" x14ac:dyDescent="0.2">
      <c r="B43" s="10" t="s">
        <v>52</v>
      </c>
      <c r="C43" s="13">
        <f>+'Q18'!C43/'Q12'!$C43*100</f>
        <v>96.192158505271976</v>
      </c>
      <c r="D43" s="13">
        <f>+'Q18'!D43/'Q12'!$C43*100</f>
        <v>1.0380055724509678</v>
      </c>
      <c r="E43" s="13">
        <f>+'Q18'!E43/'Q12'!$C43*100</f>
        <v>3.316154644619671</v>
      </c>
    </row>
    <row r="44" spans="2:9" ht="14" customHeight="1" x14ac:dyDescent="0.2">
      <c r="B44" s="10" t="s">
        <v>61</v>
      </c>
      <c r="C44" s="13">
        <f>+'Q18'!C44/'Q12'!$C44*100</f>
        <v>95.979441082235667</v>
      </c>
      <c r="D44" s="13">
        <f>+'Q18'!D44/'Q12'!$C44*100</f>
        <v>3.8559095763616944</v>
      </c>
      <c r="E44" s="13">
        <f>+'Q18'!E44/'Q12'!$C44*100</f>
        <v>2.8924884300462796</v>
      </c>
    </row>
    <row r="45" spans="2:9" ht="14" customHeight="1" x14ac:dyDescent="0.2">
      <c r="B45" s="10" t="s">
        <v>60</v>
      </c>
      <c r="C45" s="13">
        <f>+'Q18'!C45/'Q12'!$C45*100</f>
        <v>87.561928686065173</v>
      </c>
      <c r="D45" s="13">
        <f>+'Q18'!D45/'Q12'!$C45*100</f>
        <v>13.484753331937757</v>
      </c>
      <c r="E45" s="13">
        <f>+'Q18'!E45/'Q12'!$C45*100</f>
        <v>1.7270253297048357</v>
      </c>
    </row>
    <row r="46" spans="2:9" ht="14" customHeight="1" x14ac:dyDescent="0.2">
      <c r="B46" s="10" t="s">
        <v>59</v>
      </c>
      <c r="C46" s="13">
        <f>+'Q18'!C46/'Q12'!$C46*100</f>
        <v>89.947343226424124</v>
      </c>
      <c r="D46" s="13">
        <f>+'Q18'!D46/'Q12'!$C46*100</f>
        <v>4.5715653422690279</v>
      </c>
      <c r="E46" s="13">
        <f>+'Q18'!E46/'Q12'!$C46*100</f>
        <v>7.8027764480612731</v>
      </c>
    </row>
    <row r="47" spans="2:9" ht="14" customHeight="1" x14ac:dyDescent="0.2">
      <c r="B47" s="10" t="s">
        <v>62</v>
      </c>
      <c r="C47" s="13">
        <f>+'Q18'!C47/'Q12'!$C47*100</f>
        <v>92.466777583556222</v>
      </c>
      <c r="D47" s="13">
        <f>+'Q18'!D47/'Q12'!$C47*100</f>
        <v>5.785228397531748</v>
      </c>
      <c r="E47" s="13">
        <f>+'Q18'!E47/'Q12'!$C47*100</f>
        <v>5.1639534149063877</v>
      </c>
    </row>
    <row r="48" spans="2:9" ht="14" customHeight="1" x14ac:dyDescent="0.2">
      <c r="B48" s="10" t="s">
        <v>63</v>
      </c>
      <c r="C48" s="13">
        <f>+'Q18'!C48/'Q12'!$C48*100</f>
        <v>84.978804447994108</v>
      </c>
      <c r="D48" s="13">
        <f>+'Q18'!D48/'Q12'!$C48*100</f>
        <v>7.2114025926153476</v>
      </c>
      <c r="E48" s="13">
        <f>+'Q18'!E48/'Q12'!$C48*100</f>
        <v>8.8394667321988081</v>
      </c>
    </row>
    <row r="49" spans="2:5" ht="14" customHeight="1" x14ac:dyDescent="0.2">
      <c r="B49" s="10" t="s">
        <v>69</v>
      </c>
      <c r="C49" s="13">
        <f>+'Q18'!C49/'Q12'!$C49*100</f>
        <v>91.5424610051993</v>
      </c>
      <c r="D49" s="13">
        <f>+'Q18'!D49/'Q12'!$C49*100</f>
        <v>5.1646447140381282</v>
      </c>
      <c r="E49" s="13">
        <f>+'Q18'!E49/'Q12'!$C49*100</f>
        <v>6.0311958405545933</v>
      </c>
    </row>
    <row r="50" spans="2:5" ht="14" customHeight="1" x14ac:dyDescent="0.2">
      <c r="B50" s="10" t="s">
        <v>64</v>
      </c>
      <c r="C50" s="13">
        <f>+'Q18'!C50/'Q12'!$C50*100</f>
        <v>82.126784106982129</v>
      </c>
      <c r="D50" s="13">
        <f>+'Q18'!D50/'Q12'!$C50*100</f>
        <v>17.995370965667995</v>
      </c>
      <c r="E50" s="13">
        <f>+'Q18'!E50/'Q12'!$C50*100</f>
        <v>6.712099781406712</v>
      </c>
    </row>
    <row r="51" spans="2:5" ht="14" customHeight="1" x14ac:dyDescent="0.2">
      <c r="B51" s="10" t="s">
        <v>65</v>
      </c>
      <c r="C51" s="13">
        <f>+'Q18'!C51/'Q12'!$C51*100</f>
        <v>91.603464964406925</v>
      </c>
      <c r="D51" s="13">
        <f>+'Q18'!D51/'Q12'!$C51*100</f>
        <v>5.1472119778967613</v>
      </c>
      <c r="E51" s="13">
        <f>+'Q18'!E51/'Q12'!$C51*100</f>
        <v>5.6287293088449708</v>
      </c>
    </row>
    <row r="52" spans="2:5" ht="14" customHeight="1" x14ac:dyDescent="0.2">
      <c r="B52" s="10" t="s">
        <v>66</v>
      </c>
      <c r="C52" s="13">
        <f>+'Q18'!C52/'Q12'!$C52*100</f>
        <v>82.160720240080025</v>
      </c>
      <c r="D52" s="13">
        <f>+'Q18'!D52/'Q12'!$C52*100</f>
        <v>1.533844614871624</v>
      </c>
      <c r="E52" s="13">
        <f>+'Q18'!E52/'Q12'!$C52*100</f>
        <v>17.172390796932309</v>
      </c>
    </row>
    <row r="53" spans="2:5" ht="14" customHeight="1" x14ac:dyDescent="0.2">
      <c r="B53" s="10" t="s">
        <v>67</v>
      </c>
      <c r="C53" s="13">
        <f>+'Q18'!C53/'Q12'!$C53*100</f>
        <v>90.969129166026718</v>
      </c>
      <c r="D53" s="13">
        <f>+'Q18'!D53/'Q12'!$C53*100</f>
        <v>8.3858086315466132</v>
      </c>
      <c r="E53" s="13">
        <f>+'Q18'!E53/'Q12'!$C53*100</f>
        <v>5.4369528490247276</v>
      </c>
    </row>
    <row r="54" spans="2:5" ht="14" customHeight="1" x14ac:dyDescent="0.2">
      <c r="B54" s="86" t="s">
        <v>68</v>
      </c>
      <c r="C54" s="130">
        <f>+'Q18'!C54/'Q12'!$C54*100</f>
        <v>100</v>
      </c>
      <c r="D54" s="144" t="s">
        <v>100</v>
      </c>
      <c r="E54" s="144" t="s">
        <v>100</v>
      </c>
    </row>
    <row r="55" spans="2:5" ht="8.25" customHeight="1" x14ac:dyDescent="0.2"/>
    <row r="56" spans="2:5" ht="12.75" customHeight="1" x14ac:dyDescent="0.2">
      <c r="B56" s="184" t="s">
        <v>243</v>
      </c>
      <c r="C56" s="184"/>
      <c r="D56" s="184"/>
      <c r="E56" s="184"/>
    </row>
    <row r="57" spans="2:5" ht="24" customHeight="1" x14ac:dyDescent="0.2">
      <c r="B57" s="21"/>
      <c r="C57" s="21"/>
      <c r="D57" s="21"/>
      <c r="E57" s="21"/>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4"/>
  <sheetViews>
    <sheetView workbookViewId="0">
      <selection activeCell="F36" sqref="F36"/>
    </sheetView>
  </sheetViews>
  <sheetFormatPr defaultColWidth="9.81640625" defaultRowHeight="12.5" outlineLevelRow="1" x14ac:dyDescent="0.3"/>
  <cols>
    <col min="1" max="1" width="3" style="1" customWidth="1"/>
    <col min="2" max="2" width="56.1796875" style="101" customWidth="1"/>
    <col min="3" max="3" width="9.81640625" style="3"/>
    <col min="4" max="4" width="9" style="3" customWidth="1"/>
    <col min="5" max="5" width="9.1796875" style="3" customWidth="1"/>
    <col min="6" max="7" width="9.81640625" style="3"/>
    <col min="8" max="8" width="10.1796875" style="1" customWidth="1"/>
    <col min="9" max="9" width="4.453125" style="1" customWidth="1"/>
    <col min="10" max="16384" width="9.81640625" style="1"/>
  </cols>
  <sheetData>
    <row r="1" spans="2:11" ht="14" x14ac:dyDescent="0.3">
      <c r="H1" s="36" t="s">
        <v>136</v>
      </c>
    </row>
    <row r="2" spans="2:11" ht="29.25" customHeight="1" x14ac:dyDescent="0.3">
      <c r="B2" s="176" t="s">
        <v>137</v>
      </c>
      <c r="C2" s="176"/>
      <c r="D2" s="176"/>
      <c r="E2" s="176"/>
      <c r="F2" s="176"/>
      <c r="G2" s="176"/>
      <c r="H2" s="176"/>
    </row>
    <row r="3" spans="2:11" x14ac:dyDescent="0.3">
      <c r="B3" s="177">
        <v>2020</v>
      </c>
      <c r="C3" s="177"/>
      <c r="D3" s="177"/>
      <c r="E3" s="177"/>
      <c r="F3" s="177"/>
      <c r="G3" s="177"/>
      <c r="H3" s="177"/>
    </row>
    <row r="4" spans="2:11" ht="15" customHeight="1" x14ac:dyDescent="0.3">
      <c r="B4" s="102" t="s">
        <v>115</v>
      </c>
      <c r="C4" s="11"/>
      <c r="D4" s="11"/>
      <c r="E4" s="11"/>
      <c r="F4" s="11"/>
      <c r="G4" s="11"/>
      <c r="H4" s="10"/>
    </row>
    <row r="5" spans="2:11" ht="18" customHeight="1" x14ac:dyDescent="0.3">
      <c r="B5" s="37" t="s">
        <v>76</v>
      </c>
      <c r="C5" s="179" t="s">
        <v>0</v>
      </c>
      <c r="D5" s="178" t="s">
        <v>54</v>
      </c>
      <c r="E5" s="178" t="s">
        <v>44</v>
      </c>
      <c r="F5" s="178" t="s">
        <v>45</v>
      </c>
      <c r="G5" s="178" t="s">
        <v>55</v>
      </c>
      <c r="H5" s="178" t="s">
        <v>56</v>
      </c>
    </row>
    <row r="6" spans="2:11" ht="18" customHeight="1" x14ac:dyDescent="0.3">
      <c r="B6" s="103" t="s">
        <v>46</v>
      </c>
      <c r="C6" s="179"/>
      <c r="D6" s="178"/>
      <c r="E6" s="178"/>
      <c r="F6" s="178"/>
      <c r="G6" s="178"/>
      <c r="H6" s="178"/>
    </row>
    <row r="7" spans="2:11" ht="14" customHeight="1" x14ac:dyDescent="0.3">
      <c r="B7" s="105" t="s">
        <v>0</v>
      </c>
      <c r="C7" s="39">
        <v>254997</v>
      </c>
      <c r="D7" s="39">
        <v>207602</v>
      </c>
      <c r="E7" s="39">
        <v>39427</v>
      </c>
      <c r="F7" s="39">
        <v>6896</v>
      </c>
      <c r="G7" s="39">
        <v>600</v>
      </c>
      <c r="H7" s="39">
        <v>472</v>
      </c>
      <c r="I7" s="7"/>
    </row>
    <row r="8" spans="2:11" ht="14" customHeight="1" x14ac:dyDescent="0.3">
      <c r="B8" s="102" t="s">
        <v>53</v>
      </c>
      <c r="C8" s="57">
        <v>12720</v>
      </c>
      <c r="D8" s="15">
        <v>11302</v>
      </c>
      <c r="E8" s="15">
        <v>1251</v>
      </c>
      <c r="F8" s="15">
        <v>154</v>
      </c>
      <c r="G8" s="15">
        <v>11</v>
      </c>
      <c r="H8" s="15">
        <v>2</v>
      </c>
      <c r="J8" s="7"/>
      <c r="K8" s="7"/>
    </row>
    <row r="9" spans="2:11" ht="14" customHeight="1" x14ac:dyDescent="0.3">
      <c r="B9" s="102" t="s">
        <v>47</v>
      </c>
      <c r="C9" s="57">
        <v>487</v>
      </c>
      <c r="D9" s="15">
        <v>296</v>
      </c>
      <c r="E9" s="15">
        <v>164</v>
      </c>
      <c r="F9" s="15">
        <v>23</v>
      </c>
      <c r="G9" s="15">
        <v>3</v>
      </c>
      <c r="H9" s="15">
        <v>1</v>
      </c>
    </row>
    <row r="10" spans="2:11" ht="14" customHeight="1" x14ac:dyDescent="0.3">
      <c r="B10" s="102" t="s">
        <v>48</v>
      </c>
      <c r="C10" s="58">
        <f t="shared" ref="C10:H10" si="0">+SUM(C11:C34)</f>
        <v>30224</v>
      </c>
      <c r="D10" s="14">
        <f t="shared" si="0"/>
        <v>19178</v>
      </c>
      <c r="E10" s="14">
        <f t="shared" si="0"/>
        <v>8594</v>
      </c>
      <c r="F10" s="14">
        <f t="shared" si="0"/>
        <v>2157</v>
      </c>
      <c r="G10" s="14">
        <f t="shared" si="0"/>
        <v>182</v>
      </c>
      <c r="H10" s="14">
        <f t="shared" si="0"/>
        <v>113</v>
      </c>
    </row>
    <row r="11" spans="2:11" s="98" customFormat="1" ht="14" hidden="1" customHeight="1" outlineLevel="1" x14ac:dyDescent="0.35">
      <c r="B11" s="99" t="s">
        <v>291</v>
      </c>
      <c r="C11" s="109">
        <v>4532</v>
      </c>
      <c r="D11" s="110">
        <v>3047</v>
      </c>
      <c r="E11" s="110">
        <v>1203</v>
      </c>
      <c r="F11" s="110">
        <v>248</v>
      </c>
      <c r="G11" s="110">
        <v>26</v>
      </c>
      <c r="H11" s="110">
        <v>8</v>
      </c>
    </row>
    <row r="12" spans="2:11" s="98" customFormat="1" ht="14" hidden="1" customHeight="1" outlineLevel="1" x14ac:dyDescent="0.35">
      <c r="B12" s="99" t="s">
        <v>292</v>
      </c>
      <c r="C12" s="109">
        <v>634</v>
      </c>
      <c r="D12" s="110">
        <v>405</v>
      </c>
      <c r="E12" s="110">
        <v>181</v>
      </c>
      <c r="F12" s="110">
        <v>42</v>
      </c>
      <c r="G12" s="110">
        <v>1</v>
      </c>
      <c r="H12" s="110">
        <v>5</v>
      </c>
    </row>
    <row r="13" spans="2:11" s="98" customFormat="1" ht="14" hidden="1" customHeight="1" outlineLevel="1" x14ac:dyDescent="0.35">
      <c r="B13" s="99" t="s">
        <v>293</v>
      </c>
      <c r="C13" s="109">
        <v>1</v>
      </c>
      <c r="D13" s="139" t="s">
        <v>100</v>
      </c>
      <c r="E13" s="139" t="s">
        <v>100</v>
      </c>
      <c r="F13" s="139" t="s">
        <v>100</v>
      </c>
      <c r="G13" s="110">
        <v>1</v>
      </c>
      <c r="H13" s="139" t="s">
        <v>100</v>
      </c>
    </row>
    <row r="14" spans="2:11" s="98" customFormat="1" ht="14" hidden="1" customHeight="1" outlineLevel="1" x14ac:dyDescent="0.35">
      <c r="B14" s="99" t="s">
        <v>294</v>
      </c>
      <c r="C14" s="109">
        <v>1431</v>
      </c>
      <c r="D14" s="110">
        <v>776</v>
      </c>
      <c r="E14" s="110">
        <v>478</v>
      </c>
      <c r="F14" s="110">
        <v>156</v>
      </c>
      <c r="G14" s="110">
        <v>12</v>
      </c>
      <c r="H14" s="110">
        <v>9</v>
      </c>
    </row>
    <row r="15" spans="2:11" s="98" customFormat="1" ht="14" hidden="1" customHeight="1" outlineLevel="1" x14ac:dyDescent="0.35">
      <c r="B15" s="99" t="s">
        <v>295</v>
      </c>
      <c r="C15" s="109">
        <v>3244</v>
      </c>
      <c r="D15" s="110">
        <v>1699</v>
      </c>
      <c r="E15" s="110">
        <v>1210</v>
      </c>
      <c r="F15" s="110">
        <v>321</v>
      </c>
      <c r="G15" s="110">
        <v>9</v>
      </c>
      <c r="H15" s="110">
        <v>5</v>
      </c>
    </row>
    <row r="16" spans="2:11" s="98" customFormat="1" ht="14" hidden="1" customHeight="1" outlineLevel="1" x14ac:dyDescent="0.35">
      <c r="B16" s="99" t="s">
        <v>296</v>
      </c>
      <c r="C16" s="109">
        <v>1572</v>
      </c>
      <c r="D16" s="110">
        <v>759</v>
      </c>
      <c r="E16" s="110">
        <v>595</v>
      </c>
      <c r="F16" s="110">
        <v>206</v>
      </c>
      <c r="G16" s="110">
        <v>7</v>
      </c>
      <c r="H16" s="110">
        <v>5</v>
      </c>
    </row>
    <row r="17" spans="2:8" s="98" customFormat="1" ht="14" hidden="1" customHeight="1" outlineLevel="1" x14ac:dyDescent="0.35">
      <c r="B17" s="99" t="s">
        <v>297</v>
      </c>
      <c r="C17" s="109">
        <v>1950</v>
      </c>
      <c r="D17" s="110">
        <v>1450</v>
      </c>
      <c r="E17" s="110">
        <v>430</v>
      </c>
      <c r="F17" s="110">
        <v>60</v>
      </c>
      <c r="G17" s="110">
        <v>7</v>
      </c>
      <c r="H17" s="110">
        <v>3</v>
      </c>
    </row>
    <row r="18" spans="2:8" s="98" customFormat="1" ht="14" hidden="1" customHeight="1" outlineLevel="1" x14ac:dyDescent="0.35">
      <c r="B18" s="99" t="s">
        <v>298</v>
      </c>
      <c r="C18" s="109">
        <v>311</v>
      </c>
      <c r="D18" s="110">
        <v>155</v>
      </c>
      <c r="E18" s="110">
        <v>95</v>
      </c>
      <c r="F18" s="110">
        <v>50</v>
      </c>
      <c r="G18" s="110">
        <v>7</v>
      </c>
      <c r="H18" s="110">
        <v>4</v>
      </c>
    </row>
    <row r="19" spans="2:8" s="98" customFormat="1" ht="14" hidden="1" customHeight="1" outlineLevel="1" x14ac:dyDescent="0.35">
      <c r="B19" s="99" t="s">
        <v>299</v>
      </c>
      <c r="C19" s="109">
        <v>1029</v>
      </c>
      <c r="D19" s="110">
        <v>740</v>
      </c>
      <c r="E19" s="110">
        <v>256</v>
      </c>
      <c r="F19" s="110">
        <v>31</v>
      </c>
      <c r="G19" s="110">
        <v>1</v>
      </c>
      <c r="H19" s="110">
        <v>1</v>
      </c>
    </row>
    <row r="20" spans="2:8" s="98" customFormat="1" ht="14" hidden="1" customHeight="1" outlineLevel="1" x14ac:dyDescent="0.35">
      <c r="B20" s="99" t="s">
        <v>300</v>
      </c>
      <c r="C20" s="109">
        <v>9</v>
      </c>
      <c r="D20" s="110">
        <v>4</v>
      </c>
      <c r="E20" s="110">
        <v>4</v>
      </c>
      <c r="F20" s="139" t="s">
        <v>100</v>
      </c>
      <c r="G20" s="139" t="s">
        <v>100</v>
      </c>
      <c r="H20" s="110">
        <v>1</v>
      </c>
    </row>
    <row r="21" spans="2:8" s="98" customFormat="1" ht="14" hidden="1" customHeight="1" outlineLevel="1" x14ac:dyDescent="0.35">
      <c r="B21" s="99" t="s">
        <v>301</v>
      </c>
      <c r="C21" s="109">
        <v>437</v>
      </c>
      <c r="D21" s="110">
        <v>234</v>
      </c>
      <c r="E21" s="110">
        <v>140</v>
      </c>
      <c r="F21" s="110">
        <v>57</v>
      </c>
      <c r="G21" s="110">
        <v>3</v>
      </c>
      <c r="H21" s="110">
        <v>3</v>
      </c>
    </row>
    <row r="22" spans="2:8" s="98" customFormat="1" ht="14" hidden="1" customHeight="1" outlineLevel="1" x14ac:dyDescent="0.35">
      <c r="B22" s="99" t="s">
        <v>302</v>
      </c>
      <c r="C22" s="109">
        <v>98</v>
      </c>
      <c r="D22" s="110">
        <v>40</v>
      </c>
      <c r="E22" s="110">
        <v>26</v>
      </c>
      <c r="F22" s="110">
        <v>21</v>
      </c>
      <c r="G22" s="110">
        <v>7</v>
      </c>
      <c r="H22" s="110">
        <v>4</v>
      </c>
    </row>
    <row r="23" spans="2:8" s="98" customFormat="1" ht="14" hidden="1" customHeight="1" outlineLevel="1" x14ac:dyDescent="0.35">
      <c r="B23" s="99" t="s">
        <v>303</v>
      </c>
      <c r="C23" s="109">
        <v>724</v>
      </c>
      <c r="D23" s="110">
        <v>278</v>
      </c>
      <c r="E23" s="110">
        <v>310</v>
      </c>
      <c r="F23" s="110">
        <v>116</v>
      </c>
      <c r="G23" s="110">
        <v>14</v>
      </c>
      <c r="H23" s="110">
        <v>6</v>
      </c>
    </row>
    <row r="24" spans="2:8" s="98" customFormat="1" ht="14" hidden="1" customHeight="1" outlineLevel="1" x14ac:dyDescent="0.35">
      <c r="B24" s="99" t="s">
        <v>304</v>
      </c>
      <c r="C24" s="109">
        <v>1824</v>
      </c>
      <c r="D24" s="110">
        <v>1181</v>
      </c>
      <c r="E24" s="110">
        <v>488</v>
      </c>
      <c r="F24" s="110">
        <v>132</v>
      </c>
      <c r="G24" s="110">
        <v>16</v>
      </c>
      <c r="H24" s="110">
        <v>7</v>
      </c>
    </row>
    <row r="25" spans="2:8" s="98" customFormat="1" ht="14" hidden="1" customHeight="1" outlineLevel="1" x14ac:dyDescent="0.35">
      <c r="B25" s="99" t="s">
        <v>305</v>
      </c>
      <c r="C25" s="109">
        <v>198</v>
      </c>
      <c r="D25" s="110">
        <v>98</v>
      </c>
      <c r="E25" s="110">
        <v>57</v>
      </c>
      <c r="F25" s="110">
        <v>35</v>
      </c>
      <c r="G25" s="110">
        <v>7</v>
      </c>
      <c r="H25" s="110">
        <v>1</v>
      </c>
    </row>
    <row r="26" spans="2:8" s="98" customFormat="1" ht="14" hidden="1" customHeight="1" outlineLevel="1" x14ac:dyDescent="0.35">
      <c r="B26" s="99" t="s">
        <v>306</v>
      </c>
      <c r="C26" s="109">
        <v>5728</v>
      </c>
      <c r="D26" s="110">
        <v>3969</v>
      </c>
      <c r="E26" s="110">
        <v>1456</v>
      </c>
      <c r="F26" s="110">
        <v>285</v>
      </c>
      <c r="G26" s="110">
        <v>12</v>
      </c>
      <c r="H26" s="110">
        <v>6</v>
      </c>
    </row>
    <row r="27" spans="2:8" s="98" customFormat="1" ht="14" hidden="1" customHeight="1" outlineLevel="1" x14ac:dyDescent="0.35">
      <c r="B27" s="99" t="s">
        <v>307</v>
      </c>
      <c r="C27" s="109">
        <v>158</v>
      </c>
      <c r="D27" s="110">
        <v>77</v>
      </c>
      <c r="E27" s="110">
        <v>47</v>
      </c>
      <c r="F27" s="110">
        <v>25</v>
      </c>
      <c r="G27" s="110">
        <v>3</v>
      </c>
      <c r="H27" s="110">
        <v>6</v>
      </c>
    </row>
    <row r="28" spans="2:8" s="98" customFormat="1" ht="14" hidden="1" customHeight="1" outlineLevel="1" x14ac:dyDescent="0.35">
      <c r="B28" s="99" t="s">
        <v>308</v>
      </c>
      <c r="C28" s="109">
        <v>316</v>
      </c>
      <c r="D28" s="110">
        <v>153</v>
      </c>
      <c r="E28" s="110">
        <v>118</v>
      </c>
      <c r="F28" s="110">
        <v>31</v>
      </c>
      <c r="G28" s="110">
        <v>7</v>
      </c>
      <c r="H28" s="110">
        <v>7</v>
      </c>
    </row>
    <row r="29" spans="2:8" s="98" customFormat="1" ht="14" hidden="1" customHeight="1" outlineLevel="1" x14ac:dyDescent="0.35">
      <c r="B29" s="99" t="s">
        <v>309</v>
      </c>
      <c r="C29" s="109">
        <v>936</v>
      </c>
      <c r="D29" s="110">
        <v>511</v>
      </c>
      <c r="E29" s="110">
        <v>318</v>
      </c>
      <c r="F29" s="110">
        <v>97</v>
      </c>
      <c r="G29" s="110">
        <v>6</v>
      </c>
      <c r="H29" s="110">
        <v>4</v>
      </c>
    </row>
    <row r="30" spans="2:8" s="98" customFormat="1" ht="14" hidden="1" customHeight="1" outlineLevel="1" x14ac:dyDescent="0.35">
      <c r="B30" s="99" t="s">
        <v>310</v>
      </c>
      <c r="C30" s="109">
        <v>334</v>
      </c>
      <c r="D30" s="110">
        <v>145</v>
      </c>
      <c r="E30" s="110">
        <v>93</v>
      </c>
      <c r="F30" s="110">
        <v>56</v>
      </c>
      <c r="G30" s="110">
        <v>20</v>
      </c>
      <c r="H30" s="110">
        <v>20</v>
      </c>
    </row>
    <row r="31" spans="2:8" s="98" customFormat="1" ht="14" hidden="1" customHeight="1" outlineLevel="1" x14ac:dyDescent="0.35">
      <c r="B31" s="99" t="s">
        <v>311</v>
      </c>
      <c r="C31" s="109">
        <v>133</v>
      </c>
      <c r="D31" s="110">
        <v>60</v>
      </c>
      <c r="E31" s="110">
        <v>46</v>
      </c>
      <c r="F31" s="110">
        <v>22</v>
      </c>
      <c r="G31" s="110">
        <v>4</v>
      </c>
      <c r="H31" s="110">
        <v>1</v>
      </c>
    </row>
    <row r="32" spans="2:8" s="98" customFormat="1" ht="14" hidden="1" customHeight="1" outlineLevel="1" x14ac:dyDescent="0.35">
      <c r="B32" s="99" t="s">
        <v>312</v>
      </c>
      <c r="C32" s="109">
        <v>2275</v>
      </c>
      <c r="D32" s="110">
        <v>1604</v>
      </c>
      <c r="E32" s="110">
        <v>577</v>
      </c>
      <c r="F32" s="110">
        <v>87</v>
      </c>
      <c r="G32" s="110">
        <v>4</v>
      </c>
      <c r="H32" s="110">
        <v>3</v>
      </c>
    </row>
    <row r="33" spans="2:8" s="98" customFormat="1" ht="14" hidden="1" customHeight="1" outlineLevel="1" x14ac:dyDescent="0.35">
      <c r="B33" s="99" t="s">
        <v>313</v>
      </c>
      <c r="C33" s="109">
        <v>965</v>
      </c>
      <c r="D33" s="110">
        <v>730</v>
      </c>
      <c r="E33" s="110">
        <v>190</v>
      </c>
      <c r="F33" s="110">
        <v>38</v>
      </c>
      <c r="G33" s="110">
        <v>5</v>
      </c>
      <c r="H33" s="110">
        <v>2</v>
      </c>
    </row>
    <row r="34" spans="2:8" s="98" customFormat="1" ht="14" hidden="1" customHeight="1" outlineLevel="1" x14ac:dyDescent="0.35">
      <c r="B34" s="99" t="s">
        <v>314</v>
      </c>
      <c r="C34" s="109">
        <v>1385</v>
      </c>
      <c r="D34" s="110">
        <v>1063</v>
      </c>
      <c r="E34" s="110">
        <v>276</v>
      </c>
      <c r="F34" s="110">
        <v>41</v>
      </c>
      <c r="G34" s="110">
        <v>3</v>
      </c>
      <c r="H34" s="110">
        <v>2</v>
      </c>
    </row>
    <row r="35" spans="2:8" ht="14" customHeight="1" collapsed="1" x14ac:dyDescent="0.3">
      <c r="B35" s="102" t="s">
        <v>57</v>
      </c>
      <c r="C35" s="57">
        <v>194</v>
      </c>
      <c r="D35" s="15">
        <v>134</v>
      </c>
      <c r="E35" s="15">
        <v>45</v>
      </c>
      <c r="F35" s="15">
        <v>12</v>
      </c>
      <c r="G35" s="15">
        <v>1</v>
      </c>
      <c r="H35" s="15">
        <v>2</v>
      </c>
    </row>
    <row r="36" spans="2:8" ht="14" customHeight="1" x14ac:dyDescent="0.3">
      <c r="B36" s="102" t="s">
        <v>58</v>
      </c>
      <c r="C36" s="57">
        <v>601</v>
      </c>
      <c r="D36" s="15">
        <v>326</v>
      </c>
      <c r="E36" s="15">
        <v>175</v>
      </c>
      <c r="F36" s="15">
        <v>77</v>
      </c>
      <c r="G36" s="15">
        <v>18</v>
      </c>
      <c r="H36" s="15">
        <v>5</v>
      </c>
    </row>
    <row r="37" spans="2:8" ht="14" customHeight="1" x14ac:dyDescent="0.3">
      <c r="B37" s="102" t="s">
        <v>49</v>
      </c>
      <c r="C37" s="57">
        <v>29185</v>
      </c>
      <c r="D37" s="15">
        <v>23441</v>
      </c>
      <c r="E37" s="15">
        <v>5153</v>
      </c>
      <c r="F37" s="15">
        <v>547</v>
      </c>
      <c r="G37" s="15">
        <v>32</v>
      </c>
      <c r="H37" s="15">
        <v>12</v>
      </c>
    </row>
    <row r="38" spans="2:8" ht="14" customHeight="1" x14ac:dyDescent="0.3">
      <c r="B38" s="102" t="s">
        <v>50</v>
      </c>
      <c r="C38" s="57">
        <f>+C39+C40+C41</f>
        <v>63905</v>
      </c>
      <c r="D38" s="15">
        <f t="shared" ref="D38:H38" si="1">+D39+D40+D41</f>
        <v>54811</v>
      </c>
      <c r="E38" s="15">
        <f t="shared" si="1"/>
        <v>8057</v>
      </c>
      <c r="F38" s="15">
        <f t="shared" si="1"/>
        <v>915</v>
      </c>
      <c r="G38" s="15">
        <f t="shared" si="1"/>
        <v>66</v>
      </c>
      <c r="H38" s="15">
        <f t="shared" si="1"/>
        <v>56</v>
      </c>
    </row>
    <row r="39" spans="2:8" ht="14" hidden="1" customHeight="1" outlineLevel="1" x14ac:dyDescent="0.3">
      <c r="B39" s="99" t="s">
        <v>315</v>
      </c>
      <c r="C39" s="111">
        <v>11710</v>
      </c>
      <c r="D39" s="112">
        <v>10405</v>
      </c>
      <c r="E39" s="112">
        <v>1143</v>
      </c>
      <c r="F39" s="112">
        <v>145</v>
      </c>
      <c r="G39" s="112">
        <v>12</v>
      </c>
      <c r="H39" s="112">
        <v>5</v>
      </c>
    </row>
    <row r="40" spans="2:8" ht="14" hidden="1" customHeight="1" outlineLevel="1" x14ac:dyDescent="0.3">
      <c r="B40" s="99" t="s">
        <v>316</v>
      </c>
      <c r="C40" s="111">
        <v>18116</v>
      </c>
      <c r="D40" s="112">
        <v>14208</v>
      </c>
      <c r="E40" s="112">
        <v>3457</v>
      </c>
      <c r="F40" s="112">
        <v>415</v>
      </c>
      <c r="G40" s="112">
        <v>27</v>
      </c>
      <c r="H40" s="112">
        <v>9</v>
      </c>
    </row>
    <row r="41" spans="2:8" ht="14" hidden="1" customHeight="1" outlineLevel="1" x14ac:dyDescent="0.3">
      <c r="B41" s="99" t="s">
        <v>317</v>
      </c>
      <c r="C41" s="111">
        <v>34079</v>
      </c>
      <c r="D41" s="112">
        <v>30198</v>
      </c>
      <c r="E41" s="112">
        <v>3457</v>
      </c>
      <c r="F41" s="112">
        <v>355</v>
      </c>
      <c r="G41" s="112">
        <v>27</v>
      </c>
      <c r="H41" s="112">
        <v>42</v>
      </c>
    </row>
    <row r="42" spans="2:8" ht="14" customHeight="1" collapsed="1" x14ac:dyDescent="0.3">
      <c r="B42" s="102" t="s">
        <v>51</v>
      </c>
      <c r="C42" s="57">
        <v>8760</v>
      </c>
      <c r="D42" s="15">
        <v>6907</v>
      </c>
      <c r="E42" s="15">
        <v>1481</v>
      </c>
      <c r="F42" s="15">
        <v>302</v>
      </c>
      <c r="G42" s="15">
        <v>35</v>
      </c>
      <c r="H42" s="15">
        <v>35</v>
      </c>
    </row>
    <row r="43" spans="2:8" ht="14" customHeight="1" x14ac:dyDescent="0.3">
      <c r="B43" s="102" t="s">
        <v>52</v>
      </c>
      <c r="C43" s="57">
        <v>31437</v>
      </c>
      <c r="D43" s="15">
        <v>26924</v>
      </c>
      <c r="E43" s="15">
        <v>4099</v>
      </c>
      <c r="F43" s="15">
        <v>373</v>
      </c>
      <c r="G43" s="15">
        <v>23</v>
      </c>
      <c r="H43" s="15">
        <v>18</v>
      </c>
    </row>
    <row r="44" spans="2:8" ht="14" customHeight="1" x14ac:dyDescent="0.3">
      <c r="B44" s="102" t="s">
        <v>61</v>
      </c>
      <c r="C44" s="57">
        <v>4902</v>
      </c>
      <c r="D44" s="15">
        <v>3683</v>
      </c>
      <c r="E44" s="15">
        <v>905</v>
      </c>
      <c r="F44" s="15">
        <v>245</v>
      </c>
      <c r="G44" s="15">
        <v>39</v>
      </c>
      <c r="H44" s="15">
        <v>30</v>
      </c>
    </row>
    <row r="45" spans="2:8" ht="14" customHeight="1" x14ac:dyDescent="0.3">
      <c r="B45" s="102" t="s">
        <v>60</v>
      </c>
      <c r="C45" s="57">
        <v>3180</v>
      </c>
      <c r="D45" s="15">
        <v>2716</v>
      </c>
      <c r="E45" s="15">
        <v>321</v>
      </c>
      <c r="F45" s="15">
        <v>113</v>
      </c>
      <c r="G45" s="15">
        <v>10</v>
      </c>
      <c r="H45" s="14">
        <v>20</v>
      </c>
    </row>
    <row r="46" spans="2:8" ht="14" customHeight="1" x14ac:dyDescent="0.3">
      <c r="B46" s="102" t="s">
        <v>59</v>
      </c>
      <c r="C46" s="57">
        <v>8027</v>
      </c>
      <c r="D46" s="15">
        <v>7571</v>
      </c>
      <c r="E46" s="15">
        <v>431</v>
      </c>
      <c r="F46" s="15">
        <v>23</v>
      </c>
      <c r="G46" s="15">
        <v>2</v>
      </c>
      <c r="H46" s="56" t="s">
        <v>100</v>
      </c>
    </row>
    <row r="47" spans="2:8" ht="14" customHeight="1" x14ac:dyDescent="0.3">
      <c r="B47" s="102" t="s">
        <v>62</v>
      </c>
      <c r="C47" s="57">
        <v>21038</v>
      </c>
      <c r="D47" s="15">
        <v>18642</v>
      </c>
      <c r="E47" s="15">
        <v>2088</v>
      </c>
      <c r="F47" s="15">
        <v>261</v>
      </c>
      <c r="G47" s="15">
        <v>30</v>
      </c>
      <c r="H47" s="14">
        <v>17</v>
      </c>
    </row>
    <row r="48" spans="2:8" ht="14" customHeight="1" x14ac:dyDescent="0.3">
      <c r="B48" s="102" t="s">
        <v>63</v>
      </c>
      <c r="C48" s="57">
        <v>7126</v>
      </c>
      <c r="D48" s="15">
        <v>5456</v>
      </c>
      <c r="E48" s="15">
        <v>1209</v>
      </c>
      <c r="F48" s="15">
        <v>316</v>
      </c>
      <c r="G48" s="15">
        <v>51</v>
      </c>
      <c r="H48" s="14">
        <v>94</v>
      </c>
    </row>
    <row r="49" spans="2:8" ht="14" customHeight="1" x14ac:dyDescent="0.3">
      <c r="B49" s="102" t="s">
        <v>69</v>
      </c>
      <c r="C49" s="57">
        <v>558</v>
      </c>
      <c r="D49" s="15">
        <v>171</v>
      </c>
      <c r="E49" s="15">
        <v>344</v>
      </c>
      <c r="F49" s="15">
        <v>42</v>
      </c>
      <c r="G49" s="15">
        <v>1</v>
      </c>
      <c r="H49" s="56" t="s">
        <v>100</v>
      </c>
    </row>
    <row r="50" spans="2:8" ht="14" customHeight="1" x14ac:dyDescent="0.3">
      <c r="B50" s="102" t="s">
        <v>64</v>
      </c>
      <c r="C50" s="57">
        <v>3409</v>
      </c>
      <c r="D50" s="15">
        <v>2353</v>
      </c>
      <c r="E50" s="15">
        <v>835</v>
      </c>
      <c r="F50" s="15">
        <v>197</v>
      </c>
      <c r="G50" s="15">
        <v>15</v>
      </c>
      <c r="H50" s="14">
        <v>9</v>
      </c>
    </row>
    <row r="51" spans="2:8" ht="14" customHeight="1" x14ac:dyDescent="0.3">
      <c r="B51" s="102" t="s">
        <v>65</v>
      </c>
      <c r="C51" s="57">
        <v>14430</v>
      </c>
      <c r="D51" s="15">
        <v>10410</v>
      </c>
      <c r="E51" s="15">
        <v>2976</v>
      </c>
      <c r="F51" s="15">
        <v>932</v>
      </c>
      <c r="G51" s="15">
        <v>62</v>
      </c>
      <c r="H51" s="15">
        <v>50</v>
      </c>
    </row>
    <row r="52" spans="2:8" ht="14" customHeight="1" x14ac:dyDescent="0.3">
      <c r="B52" s="102" t="s">
        <v>66</v>
      </c>
      <c r="C52" s="57">
        <v>3336</v>
      </c>
      <c r="D52" s="15">
        <v>2852</v>
      </c>
      <c r="E52" s="15">
        <v>397</v>
      </c>
      <c r="F52" s="15">
        <v>76</v>
      </c>
      <c r="G52" s="15">
        <v>9</v>
      </c>
      <c r="H52" s="15">
        <v>2</v>
      </c>
    </row>
    <row r="53" spans="2:8" ht="14" customHeight="1" x14ac:dyDescent="0.3">
      <c r="B53" s="102" t="s">
        <v>67</v>
      </c>
      <c r="C53" s="57">
        <v>11461</v>
      </c>
      <c r="D53" s="15">
        <v>10415</v>
      </c>
      <c r="E53" s="15">
        <v>899</v>
      </c>
      <c r="F53" s="15">
        <v>131</v>
      </c>
      <c r="G53" s="15">
        <v>10</v>
      </c>
      <c r="H53" s="15">
        <v>6</v>
      </c>
    </row>
    <row r="54" spans="2:8" ht="14" customHeight="1" x14ac:dyDescent="0.3">
      <c r="B54" s="104" t="s">
        <v>68</v>
      </c>
      <c r="C54" s="59">
        <v>17</v>
      </c>
      <c r="D54" s="151">
        <v>14</v>
      </c>
      <c r="E54" s="151">
        <v>3</v>
      </c>
      <c r="F54" s="46" t="s">
        <v>100</v>
      </c>
      <c r="G54" s="46" t="s">
        <v>100</v>
      </c>
      <c r="H54" s="46" t="s">
        <v>100</v>
      </c>
    </row>
  </sheetData>
  <mergeCells count="8">
    <mergeCell ref="B2:H2"/>
    <mergeCell ref="B3:H3"/>
    <mergeCell ref="G5:G6"/>
    <mergeCell ref="H5:H6"/>
    <mergeCell ref="C5:C6"/>
    <mergeCell ref="D5:D6"/>
    <mergeCell ref="E5:E6"/>
    <mergeCell ref="F5:F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ignoredErrors>
    <ignoredError sqref="C10" formulaRang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7"/>
  <sheetViews>
    <sheetView workbookViewId="0">
      <selection activeCell="D10" sqref="D10"/>
    </sheetView>
  </sheetViews>
  <sheetFormatPr defaultColWidth="9.1796875" defaultRowHeight="17.25" customHeight="1" outlineLevelRow="1" x14ac:dyDescent="0.2"/>
  <cols>
    <col min="1" max="1" width="3.54296875" style="10" customWidth="1"/>
    <col min="2" max="2" width="56.81640625" style="10" customWidth="1"/>
    <col min="3" max="5" width="12.81640625" style="11" customWidth="1"/>
    <col min="6" max="96" width="9.1796875" style="10"/>
    <col min="97" max="97" width="51.1796875" style="10" customWidth="1"/>
    <col min="98" max="105" width="9.81640625" style="10" customWidth="1"/>
    <col min="106" max="352" width="9.1796875" style="10"/>
    <col min="353" max="353" width="51.1796875" style="10" customWidth="1"/>
    <col min="354" max="361" width="9.81640625" style="10" customWidth="1"/>
    <col min="362" max="608" width="9.1796875" style="10"/>
    <col min="609" max="609" width="51.1796875" style="10" customWidth="1"/>
    <col min="610" max="617" width="9.81640625" style="10" customWidth="1"/>
    <col min="618" max="864" width="9.1796875" style="10"/>
    <col min="865" max="865" width="51.1796875" style="10" customWidth="1"/>
    <col min="866" max="873" width="9.81640625" style="10" customWidth="1"/>
    <col min="874" max="1120" width="9.1796875" style="10"/>
    <col min="1121" max="1121" width="51.1796875" style="10" customWidth="1"/>
    <col min="1122" max="1129" width="9.81640625" style="10" customWidth="1"/>
    <col min="1130" max="1376" width="9.1796875" style="10"/>
    <col min="1377" max="1377" width="51.1796875" style="10" customWidth="1"/>
    <col min="1378" max="1385" width="9.81640625" style="10" customWidth="1"/>
    <col min="1386" max="1632" width="9.1796875" style="10"/>
    <col min="1633" max="1633" width="51.1796875" style="10" customWidth="1"/>
    <col min="1634" max="1641" width="9.81640625" style="10" customWidth="1"/>
    <col min="1642" max="1888" width="9.1796875" style="10"/>
    <col min="1889" max="1889" width="51.1796875" style="10" customWidth="1"/>
    <col min="1890" max="1897" width="9.81640625" style="10" customWidth="1"/>
    <col min="1898" max="2144" width="9.1796875" style="10"/>
    <col min="2145" max="2145" width="51.1796875" style="10" customWidth="1"/>
    <col min="2146" max="2153" width="9.81640625" style="10" customWidth="1"/>
    <col min="2154" max="2400" width="9.1796875" style="10"/>
    <col min="2401" max="2401" width="51.1796875" style="10" customWidth="1"/>
    <col min="2402" max="2409" width="9.81640625" style="10" customWidth="1"/>
    <col min="2410" max="2656" width="9.1796875" style="10"/>
    <col min="2657" max="2657" width="51.1796875" style="10" customWidth="1"/>
    <col min="2658" max="2665" width="9.81640625" style="10" customWidth="1"/>
    <col min="2666" max="2912" width="9.1796875" style="10"/>
    <col min="2913" max="2913" width="51.1796875" style="10" customWidth="1"/>
    <col min="2914" max="2921" width="9.81640625" style="10" customWidth="1"/>
    <col min="2922" max="3168" width="9.1796875" style="10"/>
    <col min="3169" max="3169" width="51.1796875" style="10" customWidth="1"/>
    <col min="3170" max="3177" width="9.81640625" style="10" customWidth="1"/>
    <col min="3178" max="3424" width="9.1796875" style="10"/>
    <col min="3425" max="3425" width="51.1796875" style="10" customWidth="1"/>
    <col min="3426" max="3433" width="9.81640625" style="10" customWidth="1"/>
    <col min="3434" max="3680" width="9.1796875" style="10"/>
    <col min="3681" max="3681" width="51.1796875" style="10" customWidth="1"/>
    <col min="3682" max="3689" width="9.81640625" style="10" customWidth="1"/>
    <col min="3690" max="3936" width="9.1796875" style="10"/>
    <col min="3937" max="3937" width="51.1796875" style="10" customWidth="1"/>
    <col min="3938" max="3945" width="9.81640625" style="10" customWidth="1"/>
    <col min="3946" max="4192" width="9.1796875" style="10"/>
    <col min="4193" max="4193" width="51.1796875" style="10" customWidth="1"/>
    <col min="4194" max="4201" width="9.81640625" style="10" customWidth="1"/>
    <col min="4202" max="4448" width="9.1796875" style="10"/>
    <col min="4449" max="4449" width="51.1796875" style="10" customWidth="1"/>
    <col min="4450" max="4457" width="9.81640625" style="10" customWidth="1"/>
    <col min="4458" max="4704" width="9.1796875" style="10"/>
    <col min="4705" max="4705" width="51.1796875" style="10" customWidth="1"/>
    <col min="4706" max="4713" width="9.81640625" style="10" customWidth="1"/>
    <col min="4714" max="4960" width="9.1796875" style="10"/>
    <col min="4961" max="4961" width="51.1796875" style="10" customWidth="1"/>
    <col min="4962" max="4969" width="9.81640625" style="10" customWidth="1"/>
    <col min="4970" max="5216" width="9.1796875" style="10"/>
    <col min="5217" max="5217" width="51.1796875" style="10" customWidth="1"/>
    <col min="5218" max="5225" width="9.81640625" style="10" customWidth="1"/>
    <col min="5226" max="5472" width="9.1796875" style="10"/>
    <col min="5473" max="5473" width="51.1796875" style="10" customWidth="1"/>
    <col min="5474" max="5481" width="9.81640625" style="10" customWidth="1"/>
    <col min="5482" max="5728" width="9.1796875" style="10"/>
    <col min="5729" max="5729" width="51.1796875" style="10" customWidth="1"/>
    <col min="5730" max="5737" width="9.81640625" style="10" customWidth="1"/>
    <col min="5738" max="5984" width="9.1796875" style="10"/>
    <col min="5985" max="5985" width="51.1796875" style="10" customWidth="1"/>
    <col min="5986" max="5993" width="9.81640625" style="10" customWidth="1"/>
    <col min="5994" max="6240" width="9.1796875" style="10"/>
    <col min="6241" max="6241" width="51.1796875" style="10" customWidth="1"/>
    <col min="6242" max="6249" width="9.81640625" style="10" customWidth="1"/>
    <col min="6250" max="6496" width="9.1796875" style="10"/>
    <col min="6497" max="6497" width="51.1796875" style="10" customWidth="1"/>
    <col min="6498" max="6505" width="9.81640625" style="10" customWidth="1"/>
    <col min="6506" max="6752" width="9.1796875" style="10"/>
    <col min="6753" max="6753" width="51.1796875" style="10" customWidth="1"/>
    <col min="6754" max="6761" width="9.81640625" style="10" customWidth="1"/>
    <col min="6762" max="7008" width="9.1796875" style="10"/>
    <col min="7009" max="7009" width="51.1796875" style="10" customWidth="1"/>
    <col min="7010" max="7017" width="9.81640625" style="10" customWidth="1"/>
    <col min="7018" max="7264" width="9.1796875" style="10"/>
    <col min="7265" max="7265" width="51.1796875" style="10" customWidth="1"/>
    <col min="7266" max="7273" width="9.81640625" style="10" customWidth="1"/>
    <col min="7274" max="7520" width="9.1796875" style="10"/>
    <col min="7521" max="7521" width="51.1796875" style="10" customWidth="1"/>
    <col min="7522" max="7529" width="9.81640625" style="10" customWidth="1"/>
    <col min="7530" max="7776" width="9.1796875" style="10"/>
    <col min="7777" max="7777" width="51.1796875" style="10" customWidth="1"/>
    <col min="7778" max="7785" width="9.81640625" style="10" customWidth="1"/>
    <col min="7786" max="8032" width="9.1796875" style="10"/>
    <col min="8033" max="8033" width="51.1796875" style="10" customWidth="1"/>
    <col min="8034" max="8041" width="9.81640625" style="10" customWidth="1"/>
    <col min="8042" max="8288" width="9.1796875" style="10"/>
    <col min="8289" max="8289" width="51.1796875" style="10" customWidth="1"/>
    <col min="8290" max="8297" width="9.81640625" style="10" customWidth="1"/>
    <col min="8298" max="8544" width="9.1796875" style="10"/>
    <col min="8545" max="8545" width="51.1796875" style="10" customWidth="1"/>
    <col min="8546" max="8553" width="9.81640625" style="10" customWidth="1"/>
    <col min="8554" max="8800" width="9.1796875" style="10"/>
    <col min="8801" max="8801" width="51.1796875" style="10" customWidth="1"/>
    <col min="8802" max="8809" width="9.81640625" style="10" customWidth="1"/>
    <col min="8810" max="9056" width="9.1796875" style="10"/>
    <col min="9057" max="9057" width="51.1796875" style="10" customWidth="1"/>
    <col min="9058" max="9065" width="9.81640625" style="10" customWidth="1"/>
    <col min="9066" max="9312" width="9.1796875" style="10"/>
    <col min="9313" max="9313" width="51.1796875" style="10" customWidth="1"/>
    <col min="9314" max="9321" width="9.81640625" style="10" customWidth="1"/>
    <col min="9322" max="9568" width="9.1796875" style="10"/>
    <col min="9569" max="9569" width="51.1796875" style="10" customWidth="1"/>
    <col min="9570" max="9577" width="9.81640625" style="10" customWidth="1"/>
    <col min="9578" max="9824" width="9.1796875" style="10"/>
    <col min="9825" max="9825" width="51.1796875" style="10" customWidth="1"/>
    <col min="9826" max="9833" width="9.81640625" style="10" customWidth="1"/>
    <col min="9834" max="10080" width="9.1796875" style="10"/>
    <col min="10081" max="10081" width="51.1796875" style="10" customWidth="1"/>
    <col min="10082" max="10089" width="9.81640625" style="10" customWidth="1"/>
    <col min="10090" max="10336" width="9.1796875" style="10"/>
    <col min="10337" max="10337" width="51.1796875" style="10" customWidth="1"/>
    <col min="10338" max="10345" width="9.81640625" style="10" customWidth="1"/>
    <col min="10346" max="10592" width="9.1796875" style="10"/>
    <col min="10593" max="10593" width="51.1796875" style="10" customWidth="1"/>
    <col min="10594" max="10601" width="9.81640625" style="10" customWidth="1"/>
    <col min="10602" max="10848" width="9.1796875" style="10"/>
    <col min="10849" max="10849" width="51.1796875" style="10" customWidth="1"/>
    <col min="10850" max="10857" width="9.81640625" style="10" customWidth="1"/>
    <col min="10858" max="11104" width="9.1796875" style="10"/>
    <col min="11105" max="11105" width="51.1796875" style="10" customWidth="1"/>
    <col min="11106" max="11113" width="9.81640625" style="10" customWidth="1"/>
    <col min="11114" max="11360" width="9.1796875" style="10"/>
    <col min="11361" max="11361" width="51.1796875" style="10" customWidth="1"/>
    <col min="11362" max="11369" width="9.81640625" style="10" customWidth="1"/>
    <col min="11370" max="11616" width="9.1796875" style="10"/>
    <col min="11617" max="11617" width="51.1796875" style="10" customWidth="1"/>
    <col min="11618" max="11625" width="9.81640625" style="10" customWidth="1"/>
    <col min="11626" max="11872" width="9.1796875" style="10"/>
    <col min="11873" max="11873" width="51.1796875" style="10" customWidth="1"/>
    <col min="11874" max="11881" width="9.81640625" style="10" customWidth="1"/>
    <col min="11882" max="12128" width="9.1796875" style="10"/>
    <col min="12129" max="12129" width="51.1796875" style="10" customWidth="1"/>
    <col min="12130" max="12137" width="9.81640625" style="10" customWidth="1"/>
    <col min="12138" max="12384" width="9.1796875" style="10"/>
    <col min="12385" max="12385" width="51.1796875" style="10" customWidth="1"/>
    <col min="12386" max="12393" width="9.81640625" style="10" customWidth="1"/>
    <col min="12394" max="12640" width="9.1796875" style="10"/>
    <col min="12641" max="12641" width="51.1796875" style="10" customWidth="1"/>
    <col min="12642" max="12649" width="9.81640625" style="10" customWidth="1"/>
    <col min="12650" max="12896" width="9.1796875" style="10"/>
    <col min="12897" max="12897" width="51.1796875" style="10" customWidth="1"/>
    <col min="12898" max="12905" width="9.81640625" style="10" customWidth="1"/>
    <col min="12906" max="13152" width="9.1796875" style="10"/>
    <col min="13153" max="13153" width="51.1796875" style="10" customWidth="1"/>
    <col min="13154" max="13161" width="9.81640625" style="10" customWidth="1"/>
    <col min="13162" max="13408" width="9.1796875" style="10"/>
    <col min="13409" max="13409" width="51.1796875" style="10" customWidth="1"/>
    <col min="13410" max="13417" width="9.81640625" style="10" customWidth="1"/>
    <col min="13418" max="13664" width="9.1796875" style="10"/>
    <col min="13665" max="13665" width="51.1796875" style="10" customWidth="1"/>
    <col min="13666" max="13673" width="9.81640625" style="10" customWidth="1"/>
    <col min="13674" max="13920" width="9.1796875" style="10"/>
    <col min="13921" max="13921" width="51.1796875" style="10" customWidth="1"/>
    <col min="13922" max="13929" width="9.81640625" style="10" customWidth="1"/>
    <col min="13930" max="14176" width="9.1796875" style="10"/>
    <col min="14177" max="14177" width="51.1796875" style="10" customWidth="1"/>
    <col min="14178" max="14185" width="9.81640625" style="10" customWidth="1"/>
    <col min="14186" max="14432" width="9.1796875" style="10"/>
    <col min="14433" max="14433" width="51.1796875" style="10" customWidth="1"/>
    <col min="14434" max="14441" width="9.81640625" style="10" customWidth="1"/>
    <col min="14442" max="14688" width="9.1796875" style="10"/>
    <col min="14689" max="14689" width="51.1796875" style="10" customWidth="1"/>
    <col min="14690" max="14697" width="9.81640625" style="10" customWidth="1"/>
    <col min="14698" max="14944" width="9.1796875" style="10"/>
    <col min="14945" max="14945" width="51.1796875" style="10" customWidth="1"/>
    <col min="14946" max="14953" width="9.81640625" style="10" customWidth="1"/>
    <col min="14954" max="15200" width="9.1796875" style="10"/>
    <col min="15201" max="15201" width="51.1796875" style="10" customWidth="1"/>
    <col min="15202" max="15209" width="9.81640625" style="10" customWidth="1"/>
    <col min="15210" max="15456" width="9.1796875" style="10"/>
    <col min="15457" max="15457" width="51.1796875" style="10" customWidth="1"/>
    <col min="15458" max="15465" width="9.81640625" style="10" customWidth="1"/>
    <col min="15466" max="15712" width="9.1796875" style="10"/>
    <col min="15713" max="15713" width="51.1796875" style="10" customWidth="1"/>
    <col min="15714" max="15721" width="9.81640625" style="10" customWidth="1"/>
    <col min="15722" max="15968" width="9.1796875" style="10"/>
    <col min="15969" max="15969" width="51.1796875" style="10" customWidth="1"/>
    <col min="15970" max="15977" width="9.81640625" style="10" customWidth="1"/>
    <col min="15978" max="16384" width="9.1796875" style="10"/>
  </cols>
  <sheetData>
    <row r="1" spans="2:9" s="1" customFormat="1" ht="17.25" customHeight="1" x14ac:dyDescent="0.3">
      <c r="B1" s="40"/>
      <c r="C1" s="41"/>
      <c r="D1" s="42"/>
      <c r="E1" s="36" t="s">
        <v>185</v>
      </c>
    </row>
    <row r="2" spans="2:9" s="1" customFormat="1" ht="27.75" customHeight="1" x14ac:dyDescent="0.3">
      <c r="B2" s="176" t="s">
        <v>186</v>
      </c>
      <c r="C2" s="176"/>
      <c r="D2" s="176"/>
      <c r="E2" s="176"/>
    </row>
    <row r="3" spans="2:9" s="1" customFormat="1" ht="15.75" customHeight="1" x14ac:dyDescent="0.3">
      <c r="B3" s="177">
        <v>2020</v>
      </c>
      <c r="C3" s="177"/>
      <c r="D3" s="177"/>
      <c r="E3" s="177"/>
    </row>
    <row r="4" spans="2:9" ht="17.25" customHeight="1" x14ac:dyDescent="0.2">
      <c r="B4" s="10" t="s">
        <v>115</v>
      </c>
    </row>
    <row r="5" spans="2:9" ht="17.25" customHeight="1" x14ac:dyDescent="0.25">
      <c r="B5" s="44" t="s">
        <v>111</v>
      </c>
      <c r="C5" s="178" t="s">
        <v>78</v>
      </c>
      <c r="D5" s="178" t="s">
        <v>79</v>
      </c>
      <c r="E5" s="178" t="s">
        <v>80</v>
      </c>
    </row>
    <row r="6" spans="2:9" ht="17.25" customHeight="1" x14ac:dyDescent="0.25">
      <c r="B6" s="43" t="s">
        <v>46</v>
      </c>
      <c r="C6" s="178"/>
      <c r="D6" s="178" t="s">
        <v>13</v>
      </c>
      <c r="E6" s="178" t="s">
        <v>14</v>
      </c>
    </row>
    <row r="7" spans="2:9" ht="14" customHeight="1" x14ac:dyDescent="0.25">
      <c r="B7" s="40" t="s">
        <v>0</v>
      </c>
      <c r="C7" s="55">
        <v>939267</v>
      </c>
      <c r="D7" s="55">
        <v>43540</v>
      </c>
      <c r="E7" s="55">
        <v>61419</v>
      </c>
    </row>
    <row r="8" spans="2:9" ht="14" customHeight="1" x14ac:dyDescent="0.2">
      <c r="B8" s="10" t="s">
        <v>53</v>
      </c>
      <c r="C8" s="14">
        <v>9914</v>
      </c>
      <c r="D8" s="14">
        <v>322</v>
      </c>
      <c r="E8" s="14">
        <v>335</v>
      </c>
    </row>
    <row r="9" spans="2:9" ht="14" customHeight="1" x14ac:dyDescent="0.2">
      <c r="B9" s="10" t="s">
        <v>47</v>
      </c>
      <c r="C9" s="14">
        <v>2704</v>
      </c>
      <c r="D9" s="14">
        <v>100</v>
      </c>
      <c r="E9" s="14">
        <v>42</v>
      </c>
    </row>
    <row r="10" spans="2:9" ht="14" customHeight="1" x14ac:dyDescent="0.2">
      <c r="B10" s="10" t="s">
        <v>48</v>
      </c>
      <c r="C10" s="14">
        <f>+SUM(C11:C34)</f>
        <v>222921</v>
      </c>
      <c r="D10" s="14">
        <f>+SUM(D11:D34)</f>
        <v>9995</v>
      </c>
      <c r="E10" s="14">
        <f>+SUM(E11:E34)</f>
        <v>9661</v>
      </c>
    </row>
    <row r="11" spans="2:9" s="98" customFormat="1" ht="14" hidden="1" customHeight="1" outlineLevel="1" x14ac:dyDescent="0.35">
      <c r="B11" s="99" t="s">
        <v>291</v>
      </c>
      <c r="C11" s="110">
        <v>29390</v>
      </c>
      <c r="D11" s="110">
        <v>1149</v>
      </c>
      <c r="E11" s="110">
        <v>1686</v>
      </c>
      <c r="F11" s="14"/>
      <c r="G11" s="14"/>
      <c r="H11" s="14"/>
      <c r="I11" s="14"/>
    </row>
    <row r="12" spans="2:9" s="98" customFormat="1" ht="14" hidden="1" customHeight="1" outlineLevel="1" x14ac:dyDescent="0.35">
      <c r="B12" s="99" t="s">
        <v>292</v>
      </c>
      <c r="C12" s="110">
        <v>5812</v>
      </c>
      <c r="D12" s="110">
        <v>49</v>
      </c>
      <c r="E12" s="110">
        <v>152</v>
      </c>
      <c r="F12" s="14"/>
      <c r="G12" s="14"/>
      <c r="H12" s="14"/>
      <c r="I12" s="14"/>
    </row>
    <row r="13" spans="2:9" s="98" customFormat="1" ht="14" hidden="1" customHeight="1" outlineLevel="1" x14ac:dyDescent="0.35">
      <c r="B13" s="99" t="s">
        <v>293</v>
      </c>
      <c r="C13" s="110">
        <v>470</v>
      </c>
      <c r="D13" s="139" t="s">
        <v>100</v>
      </c>
      <c r="E13" s="139" t="s">
        <v>100</v>
      </c>
      <c r="F13" s="14"/>
      <c r="G13" s="14"/>
      <c r="H13" s="14"/>
      <c r="I13" s="14"/>
    </row>
    <row r="14" spans="2:9" s="98" customFormat="1" ht="14" hidden="1" customHeight="1" outlineLevel="1" x14ac:dyDescent="0.35">
      <c r="B14" s="99" t="s">
        <v>294</v>
      </c>
      <c r="C14" s="110">
        <v>11479</v>
      </c>
      <c r="D14" s="110">
        <v>302</v>
      </c>
      <c r="E14" s="110">
        <v>628</v>
      </c>
      <c r="F14" s="14"/>
      <c r="G14" s="14"/>
      <c r="H14" s="14"/>
      <c r="I14" s="14"/>
    </row>
    <row r="15" spans="2:9" s="98" customFormat="1" ht="14" hidden="1" customHeight="1" outlineLevel="1" x14ac:dyDescent="0.35">
      <c r="B15" s="99" t="s">
        <v>295</v>
      </c>
      <c r="C15" s="110">
        <v>13253</v>
      </c>
      <c r="D15" s="110">
        <v>221</v>
      </c>
      <c r="E15" s="110">
        <v>279</v>
      </c>
      <c r="F15" s="14"/>
      <c r="G15" s="14"/>
      <c r="H15" s="14"/>
      <c r="I15" s="14"/>
    </row>
    <row r="16" spans="2:9" s="98" customFormat="1" ht="14" hidden="1" customHeight="1" outlineLevel="1" x14ac:dyDescent="0.35">
      <c r="B16" s="99" t="s">
        <v>296</v>
      </c>
      <c r="C16" s="110">
        <v>6251</v>
      </c>
      <c r="D16" s="110">
        <v>171</v>
      </c>
      <c r="E16" s="110">
        <v>35</v>
      </c>
      <c r="F16" s="14"/>
      <c r="G16" s="14"/>
      <c r="H16" s="14"/>
      <c r="I16" s="14"/>
    </row>
    <row r="17" spans="2:9" s="98" customFormat="1" ht="14" hidden="1" customHeight="1" outlineLevel="1" x14ac:dyDescent="0.35">
      <c r="B17" s="99" t="s">
        <v>297</v>
      </c>
      <c r="C17" s="110">
        <v>8185</v>
      </c>
      <c r="D17" s="110">
        <v>460</v>
      </c>
      <c r="E17" s="110">
        <v>444</v>
      </c>
      <c r="F17" s="14"/>
      <c r="G17" s="14"/>
      <c r="H17" s="14"/>
      <c r="I17" s="14"/>
    </row>
    <row r="18" spans="2:9" s="98" customFormat="1" ht="14" hidden="1" customHeight="1" outlineLevel="1" x14ac:dyDescent="0.35">
      <c r="B18" s="99" t="s">
        <v>298</v>
      </c>
      <c r="C18" s="110">
        <v>6968</v>
      </c>
      <c r="D18" s="110">
        <v>623</v>
      </c>
      <c r="E18" s="110">
        <v>322</v>
      </c>
      <c r="F18" s="14"/>
      <c r="G18" s="14"/>
      <c r="H18" s="14"/>
      <c r="I18" s="14"/>
    </row>
    <row r="19" spans="2:9" s="98" customFormat="1" ht="14" hidden="1" customHeight="1" outlineLevel="1" x14ac:dyDescent="0.35">
      <c r="B19" s="99" t="s">
        <v>299</v>
      </c>
      <c r="C19" s="110">
        <v>2577</v>
      </c>
      <c r="D19" s="110">
        <v>45</v>
      </c>
      <c r="E19" s="110">
        <v>298</v>
      </c>
      <c r="F19" s="14"/>
      <c r="G19" s="14"/>
      <c r="H19" s="14"/>
      <c r="I19" s="14"/>
    </row>
    <row r="20" spans="2:9" s="98" customFormat="1" ht="14" hidden="1" customHeight="1" outlineLevel="1" x14ac:dyDescent="0.35">
      <c r="B20" s="99" t="s">
        <v>300</v>
      </c>
      <c r="C20" s="110">
        <v>1160</v>
      </c>
      <c r="D20" s="110">
        <v>9</v>
      </c>
      <c r="E20" s="139" t="s">
        <v>100</v>
      </c>
      <c r="F20" s="14"/>
      <c r="G20" s="14"/>
      <c r="H20" s="14"/>
      <c r="I20" s="14"/>
    </row>
    <row r="21" spans="2:9" s="98" customFormat="1" ht="14" hidden="1" customHeight="1" outlineLevel="1" x14ac:dyDescent="0.35">
      <c r="B21" s="99" t="s">
        <v>301</v>
      </c>
      <c r="C21" s="110">
        <v>6606</v>
      </c>
      <c r="D21" s="110">
        <v>295</v>
      </c>
      <c r="E21" s="110">
        <v>251</v>
      </c>
      <c r="F21" s="14"/>
      <c r="G21" s="14"/>
      <c r="H21" s="14"/>
      <c r="I21" s="14"/>
    </row>
    <row r="22" spans="2:9" s="98" customFormat="1" ht="14" hidden="1" customHeight="1" outlineLevel="1" x14ac:dyDescent="0.35">
      <c r="B22" s="99" t="s">
        <v>302</v>
      </c>
      <c r="C22" s="110">
        <v>7108</v>
      </c>
      <c r="D22" s="110">
        <v>422</v>
      </c>
      <c r="E22" s="110">
        <v>72</v>
      </c>
      <c r="F22" s="14"/>
      <c r="G22" s="14"/>
      <c r="H22" s="14"/>
      <c r="I22" s="14"/>
    </row>
    <row r="23" spans="2:9" s="98" customFormat="1" ht="14" hidden="1" customHeight="1" outlineLevel="1" x14ac:dyDescent="0.35">
      <c r="B23" s="99" t="s">
        <v>303</v>
      </c>
      <c r="C23" s="110">
        <v>15351</v>
      </c>
      <c r="D23" s="110">
        <v>1183</v>
      </c>
      <c r="E23" s="110">
        <v>425</v>
      </c>
      <c r="F23" s="14"/>
      <c r="G23" s="14"/>
      <c r="H23" s="14"/>
      <c r="I23" s="14"/>
    </row>
    <row r="24" spans="2:9" s="98" customFormat="1" ht="14" hidden="1" customHeight="1" outlineLevel="1" x14ac:dyDescent="0.35">
      <c r="B24" s="99" t="s">
        <v>304</v>
      </c>
      <c r="C24" s="110">
        <v>12108</v>
      </c>
      <c r="D24" s="110">
        <v>739</v>
      </c>
      <c r="E24" s="110">
        <v>525</v>
      </c>
      <c r="F24" s="14"/>
      <c r="G24" s="14"/>
      <c r="H24" s="14"/>
      <c r="I24" s="14"/>
    </row>
    <row r="25" spans="2:9" s="98" customFormat="1" ht="14" hidden="1" customHeight="1" outlineLevel="1" x14ac:dyDescent="0.35">
      <c r="B25" s="99" t="s">
        <v>305</v>
      </c>
      <c r="C25" s="110">
        <v>3980</v>
      </c>
      <c r="D25" s="110">
        <v>479</v>
      </c>
      <c r="E25" s="110">
        <v>859</v>
      </c>
      <c r="F25" s="14"/>
      <c r="G25" s="14"/>
      <c r="H25" s="14"/>
      <c r="I25" s="14"/>
    </row>
    <row r="26" spans="2:9" s="98" customFormat="1" ht="14" hidden="1" customHeight="1" outlineLevel="1" x14ac:dyDescent="0.35">
      <c r="B26" s="99" t="s">
        <v>306</v>
      </c>
      <c r="C26" s="110">
        <v>24347</v>
      </c>
      <c r="D26" s="110">
        <v>1358</v>
      </c>
      <c r="E26" s="110">
        <v>843</v>
      </c>
      <c r="F26" s="14"/>
      <c r="G26" s="14"/>
      <c r="H26" s="14"/>
      <c r="I26" s="14"/>
    </row>
    <row r="27" spans="2:9" s="98" customFormat="1" ht="14" hidden="1" customHeight="1" outlineLevel="1" x14ac:dyDescent="0.35">
      <c r="B27" s="99" t="s">
        <v>307</v>
      </c>
      <c r="C27" s="110">
        <v>7345</v>
      </c>
      <c r="D27" s="110">
        <v>334</v>
      </c>
      <c r="E27" s="110">
        <v>231</v>
      </c>
      <c r="F27" s="14"/>
      <c r="G27" s="14"/>
      <c r="H27" s="14"/>
      <c r="I27" s="14"/>
    </row>
    <row r="28" spans="2:9" s="98" customFormat="1" ht="14" hidden="1" customHeight="1" outlineLevel="1" x14ac:dyDescent="0.35">
      <c r="B28" s="99" t="s">
        <v>308</v>
      </c>
      <c r="C28" s="110">
        <v>10575</v>
      </c>
      <c r="D28" s="110">
        <v>305</v>
      </c>
      <c r="E28" s="110">
        <v>515</v>
      </c>
      <c r="F28" s="14"/>
      <c r="G28" s="14"/>
      <c r="H28" s="14"/>
      <c r="I28" s="14"/>
    </row>
    <row r="29" spans="2:9" s="98" customFormat="1" ht="14" hidden="1" customHeight="1" outlineLevel="1" x14ac:dyDescent="0.35">
      <c r="B29" s="99" t="s">
        <v>309</v>
      </c>
      <c r="C29" s="110">
        <v>8516</v>
      </c>
      <c r="D29" s="110">
        <v>407</v>
      </c>
      <c r="E29" s="110">
        <v>357</v>
      </c>
      <c r="F29" s="14"/>
      <c r="G29" s="14"/>
      <c r="H29" s="14"/>
      <c r="I29" s="14"/>
    </row>
    <row r="30" spans="2:9" s="98" customFormat="1" ht="14" hidden="1" customHeight="1" outlineLevel="1" x14ac:dyDescent="0.35">
      <c r="B30" s="99" t="s">
        <v>310</v>
      </c>
      <c r="C30" s="110">
        <v>22342</v>
      </c>
      <c r="D30" s="110">
        <v>701</v>
      </c>
      <c r="E30" s="110">
        <v>684</v>
      </c>
      <c r="F30" s="14"/>
      <c r="G30" s="14"/>
      <c r="H30" s="14"/>
      <c r="I30" s="14"/>
    </row>
    <row r="31" spans="2:9" s="98" customFormat="1" ht="14" hidden="1" customHeight="1" outlineLevel="1" x14ac:dyDescent="0.35">
      <c r="B31" s="99" t="s">
        <v>311</v>
      </c>
      <c r="C31" s="110">
        <v>3297</v>
      </c>
      <c r="D31" s="110">
        <v>12</v>
      </c>
      <c r="E31" s="110">
        <v>99</v>
      </c>
      <c r="F31" s="14"/>
      <c r="G31" s="14"/>
      <c r="H31" s="14"/>
      <c r="I31" s="14"/>
    </row>
    <row r="32" spans="2:9" s="98" customFormat="1" ht="14" hidden="1" customHeight="1" outlineLevel="1" x14ac:dyDescent="0.35">
      <c r="B32" s="99" t="s">
        <v>312</v>
      </c>
      <c r="C32" s="110">
        <v>6471</v>
      </c>
      <c r="D32" s="110">
        <v>335</v>
      </c>
      <c r="E32" s="110">
        <v>278</v>
      </c>
      <c r="F32" s="14"/>
      <c r="G32" s="14"/>
      <c r="H32" s="14"/>
      <c r="I32" s="14"/>
    </row>
    <row r="33" spans="2:9" s="98" customFormat="1" ht="14" hidden="1" customHeight="1" outlineLevel="1" x14ac:dyDescent="0.35">
      <c r="B33" s="99" t="s">
        <v>313</v>
      </c>
      <c r="C33" s="110">
        <v>3585</v>
      </c>
      <c r="D33" s="110">
        <v>251</v>
      </c>
      <c r="E33" s="110">
        <v>231</v>
      </c>
      <c r="F33" s="14"/>
      <c r="G33" s="14"/>
      <c r="H33" s="14"/>
      <c r="I33" s="14"/>
    </row>
    <row r="34" spans="2:9" s="98" customFormat="1" ht="14" hidden="1" customHeight="1" outlineLevel="1" x14ac:dyDescent="0.35">
      <c r="B34" s="99" t="s">
        <v>314</v>
      </c>
      <c r="C34" s="110">
        <v>5745</v>
      </c>
      <c r="D34" s="110">
        <v>145</v>
      </c>
      <c r="E34" s="110">
        <v>447</v>
      </c>
      <c r="F34" s="14"/>
      <c r="G34" s="14"/>
      <c r="H34" s="14"/>
      <c r="I34" s="14"/>
    </row>
    <row r="35" spans="2:9" s="1" customFormat="1" ht="14" customHeight="1" collapsed="1" x14ac:dyDescent="0.3">
      <c r="B35" s="100" t="s">
        <v>57</v>
      </c>
      <c r="C35" s="14">
        <v>5399</v>
      </c>
      <c r="D35" s="14">
        <v>109</v>
      </c>
      <c r="E35" s="14">
        <v>71</v>
      </c>
      <c r="F35" s="78"/>
      <c r="G35" s="78"/>
      <c r="H35" s="78"/>
    </row>
    <row r="36" spans="2:9" s="1" customFormat="1" ht="14" customHeight="1" x14ac:dyDescent="0.3">
      <c r="B36" s="100" t="s">
        <v>58</v>
      </c>
      <c r="C36" s="14">
        <v>13273</v>
      </c>
      <c r="D36" s="14">
        <v>1413</v>
      </c>
      <c r="E36" s="14">
        <v>533</v>
      </c>
      <c r="F36" s="77"/>
      <c r="G36" s="77"/>
      <c r="H36" s="78"/>
    </row>
    <row r="37" spans="2:9" s="1" customFormat="1" ht="14" customHeight="1" x14ac:dyDescent="0.3">
      <c r="B37" s="102" t="s">
        <v>49</v>
      </c>
      <c r="C37" s="14">
        <v>50445</v>
      </c>
      <c r="D37" s="14">
        <v>3224</v>
      </c>
      <c r="E37" s="14">
        <v>2546</v>
      </c>
      <c r="F37" s="77"/>
      <c r="G37" s="77"/>
      <c r="H37" s="77"/>
    </row>
    <row r="38" spans="2:9" s="1" customFormat="1" ht="14" customHeight="1" x14ac:dyDescent="0.3">
      <c r="B38" s="100" t="s">
        <v>50</v>
      </c>
      <c r="C38" s="14">
        <f>+C39+C40+C41</f>
        <v>200635</v>
      </c>
      <c r="D38" s="14">
        <f t="shared" ref="D38:E38" si="0">+D39+D40+D41</f>
        <v>6784</v>
      </c>
      <c r="E38" s="14">
        <f t="shared" si="0"/>
        <v>6156</v>
      </c>
      <c r="F38" s="77"/>
      <c r="G38" s="77"/>
      <c r="H38" s="77"/>
    </row>
    <row r="39" spans="2:9" s="1" customFormat="1" ht="14" hidden="1" customHeight="1" outlineLevel="1" x14ac:dyDescent="0.3">
      <c r="B39" s="99" t="s">
        <v>315</v>
      </c>
      <c r="C39" s="110">
        <v>15854</v>
      </c>
      <c r="D39" s="110">
        <v>659</v>
      </c>
      <c r="E39" s="110">
        <v>460</v>
      </c>
    </row>
    <row r="40" spans="2:9" s="1" customFormat="1" ht="14" hidden="1" customHeight="1" outlineLevel="1" x14ac:dyDescent="0.3">
      <c r="B40" s="99" t="s">
        <v>316</v>
      </c>
      <c r="C40" s="110">
        <v>47960</v>
      </c>
      <c r="D40" s="110">
        <v>2365</v>
      </c>
      <c r="E40" s="110">
        <v>1426</v>
      </c>
    </row>
    <row r="41" spans="2:9" s="1" customFormat="1" ht="14" hidden="1" customHeight="1" outlineLevel="1" x14ac:dyDescent="0.3">
      <c r="B41" s="99" t="s">
        <v>317</v>
      </c>
      <c r="C41" s="110">
        <v>136821</v>
      </c>
      <c r="D41" s="110">
        <v>3760</v>
      </c>
      <c r="E41" s="110">
        <v>4270</v>
      </c>
    </row>
    <row r="42" spans="2:9" ht="14" customHeight="1" collapsed="1" x14ac:dyDescent="0.2">
      <c r="B42" s="10" t="s">
        <v>51</v>
      </c>
      <c r="C42" s="14">
        <v>61107</v>
      </c>
      <c r="D42" s="14">
        <v>3333</v>
      </c>
      <c r="E42" s="14">
        <v>3623</v>
      </c>
    </row>
    <row r="43" spans="2:9" ht="14" customHeight="1" x14ac:dyDescent="0.2">
      <c r="B43" s="10" t="s">
        <v>52</v>
      </c>
      <c r="C43" s="14">
        <v>53157</v>
      </c>
      <c r="D43" s="14">
        <v>758</v>
      </c>
      <c r="E43" s="14">
        <v>1472</v>
      </c>
    </row>
    <row r="44" spans="2:9" ht="14" customHeight="1" x14ac:dyDescent="0.2">
      <c r="B44" s="10" t="s">
        <v>61</v>
      </c>
      <c r="C44" s="14">
        <v>35816</v>
      </c>
      <c r="D44" s="14">
        <v>3115</v>
      </c>
      <c r="E44" s="14">
        <v>10158</v>
      </c>
    </row>
    <row r="45" spans="2:9" ht="14" customHeight="1" x14ac:dyDescent="0.2">
      <c r="B45" s="10" t="s">
        <v>60</v>
      </c>
      <c r="C45" s="14">
        <v>55161</v>
      </c>
      <c r="D45" s="14">
        <v>704</v>
      </c>
      <c r="E45" s="14">
        <v>6210</v>
      </c>
    </row>
    <row r="46" spans="2:9" ht="14" customHeight="1" x14ac:dyDescent="0.2">
      <c r="B46" s="10" t="s">
        <v>59</v>
      </c>
      <c r="C46" s="14">
        <v>4005</v>
      </c>
      <c r="D46" s="14">
        <v>88</v>
      </c>
      <c r="E46" s="14">
        <v>222</v>
      </c>
    </row>
    <row r="47" spans="2:9" ht="14" customHeight="1" x14ac:dyDescent="0.2">
      <c r="B47" s="10" t="s">
        <v>62</v>
      </c>
      <c r="C47" s="14">
        <v>44559</v>
      </c>
      <c r="D47" s="14">
        <v>1496</v>
      </c>
      <c r="E47" s="14">
        <v>2821</v>
      </c>
    </row>
    <row r="48" spans="2:9" ht="14" customHeight="1" x14ac:dyDescent="0.2">
      <c r="B48" s="10" t="s">
        <v>63</v>
      </c>
      <c r="C48" s="14">
        <v>76520</v>
      </c>
      <c r="D48" s="14">
        <v>1273</v>
      </c>
      <c r="E48" s="14">
        <v>5085</v>
      </c>
    </row>
    <row r="49" spans="2:5" ht="14" customHeight="1" x14ac:dyDescent="0.2">
      <c r="B49" s="10" t="s">
        <v>69</v>
      </c>
      <c r="C49" s="14">
        <v>2201</v>
      </c>
      <c r="D49" s="14">
        <v>397</v>
      </c>
      <c r="E49" s="14">
        <v>601</v>
      </c>
    </row>
    <row r="50" spans="2:5" ht="14" customHeight="1" x14ac:dyDescent="0.2">
      <c r="B50" s="10" t="s">
        <v>64</v>
      </c>
      <c r="C50" s="14">
        <v>13332</v>
      </c>
      <c r="D50" s="14">
        <v>2669</v>
      </c>
      <c r="E50" s="14">
        <v>1583</v>
      </c>
    </row>
    <row r="51" spans="2:5" ht="14" customHeight="1" x14ac:dyDescent="0.2">
      <c r="B51" s="10" t="s">
        <v>65</v>
      </c>
      <c r="C51" s="14">
        <v>70579</v>
      </c>
      <c r="D51" s="14">
        <v>6441</v>
      </c>
      <c r="E51" s="14">
        <v>9233</v>
      </c>
    </row>
    <row r="52" spans="2:5" ht="14" customHeight="1" x14ac:dyDescent="0.2">
      <c r="B52" s="10" t="s">
        <v>66</v>
      </c>
      <c r="C52" s="14">
        <v>5534</v>
      </c>
      <c r="D52" s="14">
        <v>372</v>
      </c>
      <c r="E52" s="14">
        <v>384</v>
      </c>
    </row>
    <row r="53" spans="2:5" ht="14" customHeight="1" x14ac:dyDescent="0.2">
      <c r="B53" s="10" t="s">
        <v>67</v>
      </c>
      <c r="C53" s="14">
        <v>11994</v>
      </c>
      <c r="D53" s="14">
        <v>947</v>
      </c>
      <c r="E53" s="14">
        <v>683</v>
      </c>
    </row>
    <row r="54" spans="2:5" ht="14" customHeight="1" x14ac:dyDescent="0.2">
      <c r="B54" s="86" t="s">
        <v>68</v>
      </c>
      <c r="C54" s="154">
        <v>11</v>
      </c>
      <c r="D54" s="46" t="s">
        <v>100</v>
      </c>
      <c r="E54" s="46" t="s">
        <v>100</v>
      </c>
    </row>
    <row r="55" spans="2:5" ht="8.25" customHeight="1" x14ac:dyDescent="0.2"/>
    <row r="56" spans="2:5" ht="22.5" customHeight="1" x14ac:dyDescent="0.2">
      <c r="B56" s="185" t="s">
        <v>133</v>
      </c>
      <c r="C56" s="185"/>
      <c r="D56" s="185"/>
      <c r="E56" s="185"/>
    </row>
    <row r="57" spans="2:5" ht="17.25" customHeight="1" x14ac:dyDescent="0.2">
      <c r="B57" s="21"/>
      <c r="C57" s="21"/>
      <c r="D57" s="21"/>
      <c r="E57" s="21"/>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I56"/>
  <sheetViews>
    <sheetView workbookViewId="0"/>
  </sheetViews>
  <sheetFormatPr defaultColWidth="9.1796875" defaultRowHeight="10" outlineLevelRow="1" x14ac:dyDescent="0.2"/>
  <cols>
    <col min="1" max="1" width="3.1796875" style="22" customWidth="1"/>
    <col min="2" max="2" width="56.81640625" style="22" customWidth="1"/>
    <col min="3" max="4" width="12.81640625" style="23" customWidth="1"/>
    <col min="5" max="5" width="12.1796875" style="23" customWidth="1"/>
    <col min="6" max="156" width="9.1796875" style="22"/>
    <col min="157" max="157" width="51.1796875" style="22" customWidth="1"/>
    <col min="158" max="165" width="9.81640625" style="22" customWidth="1"/>
    <col min="166" max="412" width="9.1796875" style="22"/>
    <col min="413" max="413" width="51.1796875" style="22" customWidth="1"/>
    <col min="414" max="421" width="9.81640625" style="22" customWidth="1"/>
    <col min="422" max="668" width="9.1796875" style="22"/>
    <col min="669" max="669" width="51.1796875" style="22" customWidth="1"/>
    <col min="670" max="677" width="9.81640625" style="22" customWidth="1"/>
    <col min="678" max="924" width="9.1796875" style="22"/>
    <col min="925" max="925" width="51.1796875" style="22" customWidth="1"/>
    <col min="926" max="933" width="9.81640625" style="22" customWidth="1"/>
    <col min="934" max="1180" width="9.1796875" style="22"/>
    <col min="1181" max="1181" width="51.1796875" style="22" customWidth="1"/>
    <col min="1182" max="1189" width="9.81640625" style="22" customWidth="1"/>
    <col min="1190" max="1436" width="9.1796875" style="22"/>
    <col min="1437" max="1437" width="51.1796875" style="22" customWidth="1"/>
    <col min="1438" max="1445" width="9.81640625" style="22" customWidth="1"/>
    <col min="1446" max="1692" width="9.1796875" style="22"/>
    <col min="1693" max="1693" width="51.1796875" style="22" customWidth="1"/>
    <col min="1694" max="1701" width="9.81640625" style="22" customWidth="1"/>
    <col min="1702" max="1948" width="9.1796875" style="22"/>
    <col min="1949" max="1949" width="51.1796875" style="22" customWidth="1"/>
    <col min="1950" max="1957" width="9.81640625" style="22" customWidth="1"/>
    <col min="1958" max="2204" width="9.1796875" style="22"/>
    <col min="2205" max="2205" width="51.1796875" style="22" customWidth="1"/>
    <col min="2206" max="2213" width="9.81640625" style="22" customWidth="1"/>
    <col min="2214" max="2460" width="9.1796875" style="22"/>
    <col min="2461" max="2461" width="51.1796875" style="22" customWidth="1"/>
    <col min="2462" max="2469" width="9.81640625" style="22" customWidth="1"/>
    <col min="2470" max="2716" width="9.1796875" style="22"/>
    <col min="2717" max="2717" width="51.1796875" style="22" customWidth="1"/>
    <col min="2718" max="2725" width="9.81640625" style="22" customWidth="1"/>
    <col min="2726" max="2972" width="9.1796875" style="22"/>
    <col min="2973" max="2973" width="51.1796875" style="22" customWidth="1"/>
    <col min="2974" max="2981" width="9.81640625" style="22" customWidth="1"/>
    <col min="2982" max="3228" width="9.1796875" style="22"/>
    <col min="3229" max="3229" width="51.1796875" style="22" customWidth="1"/>
    <col min="3230" max="3237" width="9.81640625" style="22" customWidth="1"/>
    <col min="3238" max="3484" width="9.1796875" style="22"/>
    <col min="3485" max="3485" width="51.1796875" style="22" customWidth="1"/>
    <col min="3486" max="3493" width="9.81640625" style="22" customWidth="1"/>
    <col min="3494" max="3740" width="9.1796875" style="22"/>
    <col min="3741" max="3741" width="51.1796875" style="22" customWidth="1"/>
    <col min="3742" max="3749" width="9.81640625" style="22" customWidth="1"/>
    <col min="3750" max="3996" width="9.1796875" style="22"/>
    <col min="3997" max="3997" width="51.1796875" style="22" customWidth="1"/>
    <col min="3998" max="4005" width="9.81640625" style="22" customWidth="1"/>
    <col min="4006" max="4252" width="9.1796875" style="22"/>
    <col min="4253" max="4253" width="51.1796875" style="22" customWidth="1"/>
    <col min="4254" max="4261" width="9.81640625" style="22" customWidth="1"/>
    <col min="4262" max="4508" width="9.1796875" style="22"/>
    <col min="4509" max="4509" width="51.1796875" style="22" customWidth="1"/>
    <col min="4510" max="4517" width="9.81640625" style="22" customWidth="1"/>
    <col min="4518" max="4764" width="9.1796875" style="22"/>
    <col min="4765" max="4765" width="51.1796875" style="22" customWidth="1"/>
    <col min="4766" max="4773" width="9.81640625" style="22" customWidth="1"/>
    <col min="4774" max="5020" width="9.1796875" style="22"/>
    <col min="5021" max="5021" width="51.1796875" style="22" customWidth="1"/>
    <col min="5022" max="5029" width="9.81640625" style="22" customWidth="1"/>
    <col min="5030" max="5276" width="9.1796875" style="22"/>
    <col min="5277" max="5277" width="51.1796875" style="22" customWidth="1"/>
    <col min="5278" max="5285" width="9.81640625" style="22" customWidth="1"/>
    <col min="5286" max="5532" width="9.1796875" style="22"/>
    <col min="5533" max="5533" width="51.1796875" style="22" customWidth="1"/>
    <col min="5534" max="5541" width="9.81640625" style="22" customWidth="1"/>
    <col min="5542" max="5788" width="9.1796875" style="22"/>
    <col min="5789" max="5789" width="51.1796875" style="22" customWidth="1"/>
    <col min="5790" max="5797" width="9.81640625" style="22" customWidth="1"/>
    <col min="5798" max="6044" width="9.1796875" style="22"/>
    <col min="6045" max="6045" width="51.1796875" style="22" customWidth="1"/>
    <col min="6046" max="6053" width="9.81640625" style="22" customWidth="1"/>
    <col min="6054" max="6300" width="9.1796875" style="22"/>
    <col min="6301" max="6301" width="51.1796875" style="22" customWidth="1"/>
    <col min="6302" max="6309" width="9.81640625" style="22" customWidth="1"/>
    <col min="6310" max="6556" width="9.1796875" style="22"/>
    <col min="6557" max="6557" width="51.1796875" style="22" customWidth="1"/>
    <col min="6558" max="6565" width="9.81640625" style="22" customWidth="1"/>
    <col min="6566" max="6812" width="9.1796875" style="22"/>
    <col min="6813" max="6813" width="51.1796875" style="22" customWidth="1"/>
    <col min="6814" max="6821" width="9.81640625" style="22" customWidth="1"/>
    <col min="6822" max="7068" width="9.1796875" style="22"/>
    <col min="7069" max="7069" width="51.1796875" style="22" customWidth="1"/>
    <col min="7070" max="7077" width="9.81640625" style="22" customWidth="1"/>
    <col min="7078" max="7324" width="9.1796875" style="22"/>
    <col min="7325" max="7325" width="51.1796875" style="22" customWidth="1"/>
    <col min="7326" max="7333" width="9.81640625" style="22" customWidth="1"/>
    <col min="7334" max="7580" width="9.1796875" style="22"/>
    <col min="7581" max="7581" width="51.1796875" style="22" customWidth="1"/>
    <col min="7582" max="7589" width="9.81640625" style="22" customWidth="1"/>
    <col min="7590" max="7836" width="9.1796875" style="22"/>
    <col min="7837" max="7837" width="51.1796875" style="22" customWidth="1"/>
    <col min="7838" max="7845" width="9.81640625" style="22" customWidth="1"/>
    <col min="7846" max="8092" width="9.1796875" style="22"/>
    <col min="8093" max="8093" width="51.1796875" style="22" customWidth="1"/>
    <col min="8094" max="8101" width="9.81640625" style="22" customWidth="1"/>
    <col min="8102" max="8348" width="9.1796875" style="22"/>
    <col min="8349" max="8349" width="51.1796875" style="22" customWidth="1"/>
    <col min="8350" max="8357" width="9.81640625" style="22" customWidth="1"/>
    <col min="8358" max="8604" width="9.1796875" style="22"/>
    <col min="8605" max="8605" width="51.1796875" style="22" customWidth="1"/>
    <col min="8606" max="8613" width="9.81640625" style="22" customWidth="1"/>
    <col min="8614" max="8860" width="9.1796875" style="22"/>
    <col min="8861" max="8861" width="51.1796875" style="22" customWidth="1"/>
    <col min="8862" max="8869" width="9.81640625" style="22" customWidth="1"/>
    <col min="8870" max="9116" width="9.1796875" style="22"/>
    <col min="9117" max="9117" width="51.1796875" style="22" customWidth="1"/>
    <col min="9118" max="9125" width="9.81640625" style="22" customWidth="1"/>
    <col min="9126" max="9372" width="9.1796875" style="22"/>
    <col min="9373" max="9373" width="51.1796875" style="22" customWidth="1"/>
    <col min="9374" max="9381" width="9.81640625" style="22" customWidth="1"/>
    <col min="9382" max="9628" width="9.1796875" style="22"/>
    <col min="9629" max="9629" width="51.1796875" style="22" customWidth="1"/>
    <col min="9630" max="9637" width="9.81640625" style="22" customWidth="1"/>
    <col min="9638" max="9884" width="9.1796875" style="22"/>
    <col min="9885" max="9885" width="51.1796875" style="22" customWidth="1"/>
    <col min="9886" max="9893" width="9.81640625" style="22" customWidth="1"/>
    <col min="9894" max="10140" width="9.1796875" style="22"/>
    <col min="10141" max="10141" width="51.1796875" style="22" customWidth="1"/>
    <col min="10142" max="10149" width="9.81640625" style="22" customWidth="1"/>
    <col min="10150" max="10396" width="9.1796875" style="22"/>
    <col min="10397" max="10397" width="51.1796875" style="22" customWidth="1"/>
    <col min="10398" max="10405" width="9.81640625" style="22" customWidth="1"/>
    <col min="10406" max="10652" width="9.1796875" style="22"/>
    <col min="10653" max="10653" width="51.1796875" style="22" customWidth="1"/>
    <col min="10654" max="10661" width="9.81640625" style="22" customWidth="1"/>
    <col min="10662" max="10908" width="9.1796875" style="22"/>
    <col min="10909" max="10909" width="51.1796875" style="22" customWidth="1"/>
    <col min="10910" max="10917" width="9.81640625" style="22" customWidth="1"/>
    <col min="10918" max="11164" width="9.1796875" style="22"/>
    <col min="11165" max="11165" width="51.1796875" style="22" customWidth="1"/>
    <col min="11166" max="11173" width="9.81640625" style="22" customWidth="1"/>
    <col min="11174" max="11420" width="9.1796875" style="22"/>
    <col min="11421" max="11421" width="51.1796875" style="22" customWidth="1"/>
    <col min="11422" max="11429" width="9.81640625" style="22" customWidth="1"/>
    <col min="11430" max="11676" width="9.1796875" style="22"/>
    <col min="11677" max="11677" width="51.1796875" style="22" customWidth="1"/>
    <col min="11678" max="11685" width="9.81640625" style="22" customWidth="1"/>
    <col min="11686" max="11932" width="9.1796875" style="22"/>
    <col min="11933" max="11933" width="51.1796875" style="22" customWidth="1"/>
    <col min="11934" max="11941" width="9.81640625" style="22" customWidth="1"/>
    <col min="11942" max="12188" width="9.1796875" style="22"/>
    <col min="12189" max="12189" width="51.1796875" style="22" customWidth="1"/>
    <col min="12190" max="12197" width="9.81640625" style="22" customWidth="1"/>
    <col min="12198" max="12444" width="9.1796875" style="22"/>
    <col min="12445" max="12445" width="51.1796875" style="22" customWidth="1"/>
    <col min="12446" max="12453" width="9.81640625" style="22" customWidth="1"/>
    <col min="12454" max="12700" width="9.1796875" style="22"/>
    <col min="12701" max="12701" width="51.1796875" style="22" customWidth="1"/>
    <col min="12702" max="12709" width="9.81640625" style="22" customWidth="1"/>
    <col min="12710" max="12956" width="9.1796875" style="22"/>
    <col min="12957" max="12957" width="51.1796875" style="22" customWidth="1"/>
    <col min="12958" max="12965" width="9.81640625" style="22" customWidth="1"/>
    <col min="12966" max="13212" width="9.1796875" style="22"/>
    <col min="13213" max="13213" width="51.1796875" style="22" customWidth="1"/>
    <col min="13214" max="13221" width="9.81640625" style="22" customWidth="1"/>
    <col min="13222" max="13468" width="9.1796875" style="22"/>
    <col min="13469" max="13469" width="51.1796875" style="22" customWidth="1"/>
    <col min="13470" max="13477" width="9.81640625" style="22" customWidth="1"/>
    <col min="13478" max="13724" width="9.1796875" style="22"/>
    <col min="13725" max="13725" width="51.1796875" style="22" customWidth="1"/>
    <col min="13726" max="13733" width="9.81640625" style="22" customWidth="1"/>
    <col min="13734" max="13980" width="9.1796875" style="22"/>
    <col min="13981" max="13981" width="51.1796875" style="22" customWidth="1"/>
    <col min="13982" max="13989" width="9.81640625" style="22" customWidth="1"/>
    <col min="13990" max="14236" width="9.1796875" style="22"/>
    <col min="14237" max="14237" width="51.1796875" style="22" customWidth="1"/>
    <col min="14238" max="14245" width="9.81640625" style="22" customWidth="1"/>
    <col min="14246" max="14492" width="9.1796875" style="22"/>
    <col min="14493" max="14493" width="51.1796875" style="22" customWidth="1"/>
    <col min="14494" max="14501" width="9.81640625" style="22" customWidth="1"/>
    <col min="14502" max="14748" width="9.1796875" style="22"/>
    <col min="14749" max="14749" width="51.1796875" style="22" customWidth="1"/>
    <col min="14750" max="14757" width="9.81640625" style="22" customWidth="1"/>
    <col min="14758" max="15004" width="9.1796875" style="22"/>
    <col min="15005" max="15005" width="51.1796875" style="22" customWidth="1"/>
    <col min="15006" max="15013" width="9.81640625" style="22" customWidth="1"/>
    <col min="15014" max="15260" width="9.1796875" style="22"/>
    <col min="15261" max="15261" width="51.1796875" style="22" customWidth="1"/>
    <col min="15262" max="15269" width="9.81640625" style="22" customWidth="1"/>
    <col min="15270" max="15516" width="9.1796875" style="22"/>
    <col min="15517" max="15517" width="51.1796875" style="22" customWidth="1"/>
    <col min="15518" max="15525" width="9.81640625" style="22" customWidth="1"/>
    <col min="15526" max="15772" width="9.1796875" style="22"/>
    <col min="15773" max="15773" width="51.1796875" style="22" customWidth="1"/>
    <col min="15774" max="15781" width="9.81640625" style="22" customWidth="1"/>
    <col min="15782" max="16028" width="9.1796875" style="22"/>
    <col min="16029" max="16029" width="51.1796875" style="22" customWidth="1"/>
    <col min="16030" max="16037" width="9.81640625" style="22" customWidth="1"/>
    <col min="16038" max="16384" width="9.1796875" style="22"/>
  </cols>
  <sheetData>
    <row r="1" spans="2:9" s="1" customFormat="1" ht="17.25" customHeight="1" x14ac:dyDescent="0.3">
      <c r="B1" s="40"/>
      <c r="C1" s="41"/>
      <c r="D1" s="42"/>
      <c r="E1" s="36" t="s">
        <v>188</v>
      </c>
    </row>
    <row r="2" spans="2:9" s="1" customFormat="1" ht="27.75" customHeight="1" x14ac:dyDescent="0.3">
      <c r="B2" s="176" t="s">
        <v>187</v>
      </c>
      <c r="C2" s="176"/>
      <c r="D2" s="176"/>
      <c r="E2" s="176"/>
    </row>
    <row r="3" spans="2:9" s="1" customFormat="1" ht="15.75" customHeight="1" x14ac:dyDescent="0.3">
      <c r="B3" s="177">
        <v>2020</v>
      </c>
      <c r="C3" s="177"/>
      <c r="D3" s="177"/>
      <c r="E3" s="177"/>
    </row>
    <row r="4" spans="2:9" s="10" customFormat="1" ht="17.25" customHeight="1" x14ac:dyDescent="0.2">
      <c r="B4" s="10" t="s">
        <v>115</v>
      </c>
      <c r="C4" s="11"/>
      <c r="D4" s="11"/>
      <c r="E4" s="11"/>
    </row>
    <row r="5" spans="2:9" ht="21" customHeight="1" x14ac:dyDescent="0.2">
      <c r="B5" s="48" t="s">
        <v>111</v>
      </c>
      <c r="C5" s="190" t="s">
        <v>78</v>
      </c>
      <c r="D5" s="190" t="s">
        <v>79</v>
      </c>
      <c r="E5" s="190" t="s">
        <v>80</v>
      </c>
    </row>
    <row r="6" spans="2:9" ht="19.5" customHeight="1" x14ac:dyDescent="0.2">
      <c r="B6" s="94" t="s">
        <v>46</v>
      </c>
      <c r="C6" s="190"/>
      <c r="D6" s="190" t="s">
        <v>13</v>
      </c>
      <c r="E6" s="190" t="s">
        <v>14</v>
      </c>
    </row>
    <row r="7" spans="2:9" ht="14" customHeight="1" x14ac:dyDescent="0.25">
      <c r="B7" s="121" t="s">
        <v>0</v>
      </c>
      <c r="C7" s="165">
        <f>+'Q20'!C7/'Q12'!$C7*100</f>
        <v>93.766827559011887</v>
      </c>
      <c r="D7" s="165">
        <f>+'Q20'!D7/'Q12'!$C7*100</f>
        <v>4.3465890656430783</v>
      </c>
      <c r="E7" s="165">
        <f>+'Q20'!E7/'Q12'!$C7*100</f>
        <v>6.1314458847664728</v>
      </c>
    </row>
    <row r="8" spans="2:9" ht="14" customHeight="1" x14ac:dyDescent="0.2">
      <c r="B8" s="22" t="s">
        <v>53</v>
      </c>
      <c r="C8" s="166">
        <f>+'Q20'!C8/'Q12'!$C8*100</f>
        <v>95.363601385148129</v>
      </c>
      <c r="D8" s="166">
        <f>+'Q20'!D8/'Q12'!$C8*100</f>
        <v>3.0973451327433628</v>
      </c>
      <c r="E8" s="166">
        <f>+'Q20'!E8/'Q12'!$C8*100</f>
        <v>3.2223932281646785</v>
      </c>
    </row>
    <row r="9" spans="2:9" ht="14" customHeight="1" x14ac:dyDescent="0.2">
      <c r="B9" s="22" t="s">
        <v>47</v>
      </c>
      <c r="C9" s="166">
        <f>+'Q20'!C9/'Q12'!$C9*100</f>
        <v>96.571428571428569</v>
      </c>
      <c r="D9" s="166">
        <f>+'Q20'!D9/'Q12'!$C9*100</f>
        <v>3.5714285714285712</v>
      </c>
      <c r="E9" s="166">
        <f>+'Q20'!E9/'Q12'!$C9*100</f>
        <v>1.5</v>
      </c>
    </row>
    <row r="10" spans="2:9" ht="14" customHeight="1" x14ac:dyDescent="0.2">
      <c r="B10" s="22" t="s">
        <v>48</v>
      </c>
      <c r="C10" s="166">
        <f>+'Q20'!C10/'Q12'!$C10*100</f>
        <v>96.185725812367053</v>
      </c>
      <c r="D10" s="166">
        <f>+'Q20'!D10/'Q12'!$C10*100</f>
        <v>4.3126324101121414</v>
      </c>
      <c r="E10" s="166">
        <f>+'Q20'!E10/'Q12'!$C10*100</f>
        <v>4.1685184306246521</v>
      </c>
    </row>
    <row r="11" spans="2:9" s="98" customFormat="1" ht="14" hidden="1" customHeight="1" outlineLevel="1" x14ac:dyDescent="0.35">
      <c r="B11" s="99" t="s">
        <v>291</v>
      </c>
      <c r="C11" s="167">
        <f>+'Q20'!C11/'Q12'!$C11*100</f>
        <v>93.906764226603187</v>
      </c>
      <c r="D11" s="167">
        <f>+'Q20'!D11/'Q12'!$C11*100</f>
        <v>3.6712783972904748</v>
      </c>
      <c r="E11" s="167">
        <f>+'Q20'!E11/'Q12'!$C11*100</f>
        <v>5.3870978049014289</v>
      </c>
      <c r="F11" s="14"/>
      <c r="G11" s="14"/>
      <c r="H11" s="14"/>
      <c r="I11" s="14"/>
    </row>
    <row r="12" spans="2:9" s="98" customFormat="1" ht="14" hidden="1" customHeight="1" outlineLevel="1" x14ac:dyDescent="0.35">
      <c r="B12" s="99" t="s">
        <v>292</v>
      </c>
      <c r="C12" s="167">
        <f>+'Q20'!C12/'Q12'!$C12*100</f>
        <v>98.2420554428668</v>
      </c>
      <c r="D12" s="167">
        <f>+'Q20'!D12/'Q12'!$C12*100</f>
        <v>0.82826233941852601</v>
      </c>
      <c r="E12" s="167">
        <f>+'Q20'!E12/'Q12'!$C12*100</f>
        <v>2.5693035835023665</v>
      </c>
      <c r="F12" s="14"/>
      <c r="G12" s="14"/>
      <c r="H12" s="14"/>
      <c r="I12" s="14"/>
    </row>
    <row r="13" spans="2:9" s="98" customFormat="1" ht="14" hidden="1" customHeight="1" outlineLevel="1" x14ac:dyDescent="0.35">
      <c r="B13" s="99" t="s">
        <v>293</v>
      </c>
      <c r="C13" s="167">
        <f>+'Q20'!C13/'Q12'!$C13*100</f>
        <v>100</v>
      </c>
      <c r="D13" s="168" t="s">
        <v>100</v>
      </c>
      <c r="E13" s="168" t="s">
        <v>100</v>
      </c>
      <c r="F13" s="14"/>
      <c r="G13" s="14"/>
      <c r="H13" s="14"/>
      <c r="I13" s="14"/>
    </row>
    <row r="14" spans="2:9" s="98" customFormat="1" ht="14" hidden="1" customHeight="1" outlineLevel="1" x14ac:dyDescent="0.35">
      <c r="B14" s="99" t="s">
        <v>294</v>
      </c>
      <c r="C14" s="167">
        <f>+'Q20'!C14/'Q12'!$C14*100</f>
        <v>94.477366255144034</v>
      </c>
      <c r="D14" s="167">
        <f>+'Q20'!D14/'Q12'!$C14*100</f>
        <v>2.4855967078189303</v>
      </c>
      <c r="E14" s="167">
        <f>+'Q20'!E14/'Q12'!$C14*100</f>
        <v>5.1687242798353914</v>
      </c>
      <c r="F14" s="14"/>
      <c r="G14" s="14"/>
      <c r="H14" s="14"/>
      <c r="I14" s="14"/>
    </row>
    <row r="15" spans="2:9" s="98" customFormat="1" ht="14" hidden="1" customHeight="1" outlineLevel="1" x14ac:dyDescent="0.35">
      <c r="B15" s="99" t="s">
        <v>295</v>
      </c>
      <c r="C15" s="167">
        <f>+'Q20'!C15/'Q12'!$C15*100</f>
        <v>97.815336925234334</v>
      </c>
      <c r="D15" s="167">
        <f>+'Q20'!D15/'Q12'!$C15*100</f>
        <v>1.6311166875784191</v>
      </c>
      <c r="E15" s="167">
        <f>+'Q20'!E15/'Q12'!$C15*100</f>
        <v>2.0591925603365562</v>
      </c>
      <c r="F15" s="14"/>
      <c r="G15" s="14"/>
      <c r="H15" s="14"/>
      <c r="I15" s="14"/>
    </row>
    <row r="16" spans="2:9" s="98" customFormat="1" ht="14" hidden="1" customHeight="1" outlineLevel="1" x14ac:dyDescent="0.35">
      <c r="B16" s="99" t="s">
        <v>296</v>
      </c>
      <c r="C16" s="167">
        <f>+'Q20'!C16/'Q12'!$C16*100</f>
        <v>97.840037564564099</v>
      </c>
      <c r="D16" s="167">
        <f>+'Q20'!D16/'Q12'!$C16*100</f>
        <v>2.6764751917357961</v>
      </c>
      <c r="E16" s="167">
        <f>+'Q20'!E16/'Q12'!$C16*100</f>
        <v>0.54781655971200494</v>
      </c>
      <c r="F16" s="14"/>
      <c r="G16" s="14"/>
      <c r="H16" s="14"/>
      <c r="I16" s="14"/>
    </row>
    <row r="17" spans="2:9" s="98" customFormat="1" ht="14" hidden="1" customHeight="1" outlineLevel="1" x14ac:dyDescent="0.35">
      <c r="B17" s="99" t="s">
        <v>297</v>
      </c>
      <c r="C17" s="167">
        <f>+'Q20'!C17/'Q12'!$C17*100</f>
        <v>96.022993899577656</v>
      </c>
      <c r="D17" s="167">
        <f>+'Q20'!D17/'Q12'!$C17*100</f>
        <v>5.396527451900516</v>
      </c>
      <c r="E17" s="167">
        <f>+'Q20'!E17/'Q12'!$C17*100</f>
        <v>5.2088221492257158</v>
      </c>
      <c r="F17" s="14"/>
      <c r="G17" s="14"/>
      <c r="H17" s="14"/>
      <c r="I17" s="14"/>
    </row>
    <row r="18" spans="2:9" s="98" customFormat="1" ht="14" hidden="1" customHeight="1" outlineLevel="1" x14ac:dyDescent="0.35">
      <c r="B18" s="99" t="s">
        <v>298</v>
      </c>
      <c r="C18" s="167">
        <f>+'Q20'!C18/'Q12'!$C18*100</f>
        <v>95.386721423682403</v>
      </c>
      <c r="D18" s="167">
        <f>+'Q20'!D18/'Q12'!$C18*100</f>
        <v>8.5284052019164953</v>
      </c>
      <c r="E18" s="167">
        <f>+'Q20'!E18/'Q12'!$C18*100</f>
        <v>4.4079397672826826</v>
      </c>
      <c r="F18" s="14"/>
      <c r="G18" s="14"/>
      <c r="H18" s="14"/>
      <c r="I18" s="14"/>
    </row>
    <row r="19" spans="2:9" s="98" customFormat="1" ht="14" hidden="1" customHeight="1" outlineLevel="1" x14ac:dyDescent="0.35">
      <c r="B19" s="99" t="s">
        <v>299</v>
      </c>
      <c r="C19" s="167">
        <f>+'Q20'!C19/'Q12'!$C19*100</f>
        <v>92.931842769563644</v>
      </c>
      <c r="D19" s="167">
        <f>+'Q20'!D19/'Q12'!$C19*100</f>
        <v>1.6227912008654886</v>
      </c>
      <c r="E19" s="167">
        <f>+'Q20'!E19/'Q12'!$C19*100</f>
        <v>10.746483952398126</v>
      </c>
      <c r="F19" s="14"/>
      <c r="G19" s="14"/>
      <c r="H19" s="14"/>
      <c r="I19" s="14"/>
    </row>
    <row r="20" spans="2:9" s="98" customFormat="1" ht="14" hidden="1" customHeight="1" outlineLevel="1" x14ac:dyDescent="0.35">
      <c r="B20" s="99" t="s">
        <v>300</v>
      </c>
      <c r="C20" s="167">
        <f>+'Q20'!C20/'Q12'!$C20*100</f>
        <v>99.913867355727831</v>
      </c>
      <c r="D20" s="167">
        <f>+'Q20'!D20/'Q12'!$C20*100</f>
        <v>0.77519379844961245</v>
      </c>
      <c r="E20" s="168" t="s">
        <v>100</v>
      </c>
      <c r="F20" s="14"/>
      <c r="G20" s="14"/>
      <c r="H20" s="14"/>
      <c r="I20" s="14"/>
    </row>
    <row r="21" spans="2:9" s="98" customFormat="1" ht="14" hidden="1" customHeight="1" outlineLevel="1" x14ac:dyDescent="0.35">
      <c r="B21" s="99" t="s">
        <v>301</v>
      </c>
      <c r="C21" s="167">
        <f>+'Q20'!C21/'Q12'!$C21*100</f>
        <v>96.115233522479272</v>
      </c>
      <c r="D21" s="167">
        <f>+'Q20'!D21/'Q12'!$C21*100</f>
        <v>4.29215771860905</v>
      </c>
      <c r="E21" s="167">
        <f>+'Q20'!E21/'Q12'!$C21*100</f>
        <v>3.6519714826131242</v>
      </c>
      <c r="F21" s="14"/>
      <c r="G21" s="14"/>
      <c r="H21" s="14"/>
      <c r="I21" s="14"/>
    </row>
    <row r="22" spans="2:9" s="98" customFormat="1" ht="14" hidden="1" customHeight="1" outlineLevel="1" x14ac:dyDescent="0.35">
      <c r="B22" s="99" t="s">
        <v>302</v>
      </c>
      <c r="C22" s="167">
        <f>+'Q20'!C22/'Q12'!$C22*100</f>
        <v>99.635548079618729</v>
      </c>
      <c r="D22" s="167">
        <f>+'Q20'!D22/'Q12'!$C22*100</f>
        <v>5.9153350154191191</v>
      </c>
      <c r="E22" s="167">
        <f>+'Q20'!E22/'Q12'!$C22*100</f>
        <v>1.0092514718250631</v>
      </c>
      <c r="F22" s="14"/>
      <c r="G22" s="14"/>
      <c r="H22" s="14"/>
      <c r="I22" s="14"/>
    </row>
    <row r="23" spans="2:9" s="98" customFormat="1" ht="14" hidden="1" customHeight="1" outlineLevel="1" x14ac:dyDescent="0.35">
      <c r="B23" s="99" t="s">
        <v>303</v>
      </c>
      <c r="C23" s="167">
        <f>+'Q20'!C23/'Q12'!$C23*100</f>
        <v>96.583616459041139</v>
      </c>
      <c r="D23" s="167">
        <f>+'Q20'!D23/'Q12'!$C23*100</f>
        <v>7.443060274317352</v>
      </c>
      <c r="E23" s="167">
        <f>+'Q20'!E23/'Q12'!$C23*100</f>
        <v>2.673965018245879</v>
      </c>
      <c r="F23" s="14"/>
      <c r="G23" s="14"/>
      <c r="H23" s="14"/>
      <c r="I23" s="14"/>
    </row>
    <row r="24" spans="2:9" s="98" customFormat="1" ht="14" hidden="1" customHeight="1" outlineLevel="1" x14ac:dyDescent="0.35">
      <c r="B24" s="99" t="s">
        <v>304</v>
      </c>
      <c r="C24" s="167">
        <f>+'Q20'!C24/'Q12'!$C24*100</f>
        <v>94.409356725146196</v>
      </c>
      <c r="D24" s="167">
        <f>+'Q20'!D24/'Q12'!$C24*100</f>
        <v>5.7621832358674467</v>
      </c>
      <c r="E24" s="167">
        <f>+'Q20'!E24/'Q12'!$C24*100</f>
        <v>4.0935672514619883</v>
      </c>
      <c r="F24" s="14"/>
      <c r="G24" s="14"/>
      <c r="H24" s="14"/>
      <c r="I24" s="14"/>
    </row>
    <row r="25" spans="2:9" s="98" customFormat="1" ht="14" hidden="1" customHeight="1" outlineLevel="1" x14ac:dyDescent="0.35">
      <c r="B25" s="99" t="s">
        <v>305</v>
      </c>
      <c r="C25" s="167">
        <f>+'Q20'!C25/'Q12'!$C25*100</f>
        <v>87.994693787309302</v>
      </c>
      <c r="D25" s="167">
        <f>+'Q20'!D25/'Q12'!$C25*100</f>
        <v>10.590316161839487</v>
      </c>
      <c r="E25" s="167">
        <f>+'Q20'!E25/'Q12'!$C25*100</f>
        <v>18.991819588768514</v>
      </c>
      <c r="F25" s="14"/>
      <c r="G25" s="14"/>
      <c r="H25" s="14"/>
      <c r="I25" s="14"/>
    </row>
    <row r="26" spans="2:9" s="98" customFormat="1" ht="14" hidden="1" customHeight="1" outlineLevel="1" x14ac:dyDescent="0.35">
      <c r="B26" s="99" t="s">
        <v>306</v>
      </c>
      <c r="C26" s="167">
        <f>+'Q20'!C26/'Q12'!$C26*100</f>
        <v>95.463456712672524</v>
      </c>
      <c r="D26" s="167">
        <f>+'Q20'!D26/'Q12'!$C26*100</f>
        <v>5.32465495608532</v>
      </c>
      <c r="E26" s="167">
        <f>+'Q20'!E26/'Q12'!$C26*100</f>
        <v>3.3053638644918442</v>
      </c>
      <c r="F26" s="14"/>
      <c r="G26" s="14"/>
      <c r="H26" s="14"/>
      <c r="I26" s="14"/>
    </row>
    <row r="27" spans="2:9" s="98" customFormat="1" ht="14" hidden="1" customHeight="1" outlineLevel="1" x14ac:dyDescent="0.35">
      <c r="B27" s="99" t="s">
        <v>307</v>
      </c>
      <c r="C27" s="167">
        <f>+'Q20'!C27/'Q12'!$C27*100</f>
        <v>98.789509078681917</v>
      </c>
      <c r="D27" s="167">
        <f>+'Q20'!D27/'Q12'!$C27*100</f>
        <v>4.4922663080026899</v>
      </c>
      <c r="E27" s="167">
        <f>+'Q20'!E27/'Q12'!$C27*100</f>
        <v>3.1069266980497647</v>
      </c>
      <c r="F27" s="14"/>
      <c r="G27" s="14"/>
      <c r="H27" s="14"/>
      <c r="I27" s="14"/>
    </row>
    <row r="28" spans="2:9" s="98" customFormat="1" ht="14" hidden="1" customHeight="1" outlineLevel="1" x14ac:dyDescent="0.35">
      <c r="B28" s="99" t="s">
        <v>308</v>
      </c>
      <c r="C28" s="167">
        <f>+'Q20'!C28/'Q12'!$C28*100</f>
        <v>98.95199775428091</v>
      </c>
      <c r="D28" s="167">
        <f>+'Q20'!D28/'Q12'!$C28*100</f>
        <v>2.8539346870029005</v>
      </c>
      <c r="E28" s="167">
        <f>+'Q20'!E28/'Q12'!$C28*100</f>
        <v>4.81893889772621</v>
      </c>
      <c r="F28" s="14"/>
      <c r="G28" s="14"/>
      <c r="H28" s="14"/>
      <c r="I28" s="14"/>
    </row>
    <row r="29" spans="2:9" s="98" customFormat="1" ht="14" hidden="1" customHeight="1" outlineLevel="1" x14ac:dyDescent="0.35">
      <c r="B29" s="99" t="s">
        <v>309</v>
      </c>
      <c r="C29" s="167">
        <f>+'Q20'!C29/'Q12'!$C29*100</f>
        <v>95.706900427062251</v>
      </c>
      <c r="D29" s="167">
        <f>+'Q20'!D29/'Q12'!$C29*100</f>
        <v>4.5740615868734551</v>
      </c>
      <c r="E29" s="167">
        <f>+'Q20'!E29/'Q12'!$C29*100</f>
        <v>4.0121375590020225</v>
      </c>
      <c r="F29" s="14"/>
      <c r="G29" s="14"/>
      <c r="H29" s="14"/>
      <c r="I29" s="14"/>
    </row>
    <row r="30" spans="2:9" s="98" customFormat="1" ht="14" hidden="1" customHeight="1" outlineLevel="1" x14ac:dyDescent="0.35">
      <c r="B30" s="99" t="s">
        <v>310</v>
      </c>
      <c r="C30" s="167">
        <f>+'Q20'!C30/'Q12'!$C30*100</f>
        <v>99.152354324768126</v>
      </c>
      <c r="D30" s="167">
        <f>+'Q20'!D30/'Q12'!$C30*100</f>
        <v>3.1109927661651797</v>
      </c>
      <c r="E30" s="167">
        <f>+'Q20'!E30/'Q12'!$C30*100</f>
        <v>3.0355478631340702</v>
      </c>
      <c r="F30" s="14"/>
      <c r="G30" s="14"/>
      <c r="H30" s="14"/>
      <c r="I30" s="14"/>
    </row>
    <row r="31" spans="2:9" s="98" customFormat="1" ht="14" hidden="1" customHeight="1" outlineLevel="1" x14ac:dyDescent="0.35">
      <c r="B31" s="99" t="s">
        <v>311</v>
      </c>
      <c r="C31" s="167">
        <f>+'Q20'!C31/'Q12'!$C31*100</f>
        <v>98.447297700806217</v>
      </c>
      <c r="D31" s="167">
        <f>+'Q20'!D31/'Q12'!$C31*100</f>
        <v>0.35831591519856676</v>
      </c>
      <c r="E31" s="167">
        <f>+'Q20'!E31/'Q12'!$C31*100</f>
        <v>2.9561063003881753</v>
      </c>
      <c r="F31" s="14"/>
      <c r="G31" s="14"/>
      <c r="H31" s="14"/>
      <c r="I31" s="14"/>
    </row>
    <row r="32" spans="2:9" s="98" customFormat="1" ht="14" hidden="1" customHeight="1" outlineLevel="1" x14ac:dyDescent="0.35">
      <c r="B32" s="99" t="s">
        <v>312</v>
      </c>
      <c r="C32" s="167">
        <f>+'Q20'!C32/'Q12'!$C32*100</f>
        <v>96.538863195584071</v>
      </c>
      <c r="D32" s="167">
        <f>+'Q20'!D32/'Q12'!$C32*100</f>
        <v>4.9977621960316281</v>
      </c>
      <c r="E32" s="167">
        <f>+'Q20'!E32/'Q12'!$C32*100</f>
        <v>4.1473966880501267</v>
      </c>
      <c r="F32" s="14"/>
      <c r="G32" s="14"/>
      <c r="H32" s="14"/>
      <c r="I32" s="14"/>
    </row>
    <row r="33" spans="2:9" s="98" customFormat="1" ht="14" hidden="1" customHeight="1" outlineLevel="1" x14ac:dyDescent="0.35">
      <c r="B33" s="99" t="s">
        <v>313</v>
      </c>
      <c r="C33" s="167">
        <f>+'Q20'!C33/'Q12'!$C33*100</f>
        <v>95.651013874066166</v>
      </c>
      <c r="D33" s="167">
        <f>+'Q20'!D33/'Q12'!$C33*100</f>
        <v>6.6969050160085377</v>
      </c>
      <c r="E33" s="167">
        <f>+'Q20'!E33/'Q12'!$C33*100</f>
        <v>6.163287086446104</v>
      </c>
      <c r="F33" s="14"/>
      <c r="G33" s="14"/>
      <c r="H33" s="14"/>
      <c r="I33" s="14"/>
    </row>
    <row r="34" spans="2:9" s="98" customFormat="1" ht="14" hidden="1" customHeight="1" outlineLevel="1" x14ac:dyDescent="0.35">
      <c r="B34" s="99" t="s">
        <v>314</v>
      </c>
      <c r="C34" s="167">
        <f>+'Q20'!C34/'Q12'!$C34*100</f>
        <v>93.857212873713451</v>
      </c>
      <c r="D34" s="167">
        <f>+'Q20'!D34/'Q12'!$C34*100</f>
        <v>2.3688939715732724</v>
      </c>
      <c r="E34" s="167">
        <f>+'Q20'!E34/'Q12'!$C34*100</f>
        <v>7.3027283123672602</v>
      </c>
      <c r="F34" s="14"/>
      <c r="G34" s="14"/>
      <c r="H34" s="14"/>
      <c r="I34" s="14"/>
    </row>
    <row r="35" spans="2:9" s="1" customFormat="1" ht="14" customHeight="1" collapsed="1" x14ac:dyDescent="0.3">
      <c r="B35" s="100" t="s">
        <v>57</v>
      </c>
      <c r="C35" s="166">
        <f>+'Q20'!C35/'Q12'!$C35*100</f>
        <v>99.52073732718894</v>
      </c>
      <c r="D35" s="166">
        <f>+'Q20'!D35/'Q12'!$C35*100</f>
        <v>2.0092165898617513</v>
      </c>
      <c r="E35" s="166">
        <f>+'Q20'!E35/'Q12'!$C35*100</f>
        <v>1.3087557603686637</v>
      </c>
      <c r="F35" s="78"/>
      <c r="G35" s="78"/>
      <c r="H35" s="78"/>
    </row>
    <row r="36" spans="2:9" s="1" customFormat="1" ht="14" customHeight="1" x14ac:dyDescent="0.3">
      <c r="B36" s="100" t="s">
        <v>58</v>
      </c>
      <c r="C36" s="166">
        <f>+'Q20'!C36/'Q12'!$C36*100</f>
        <v>94.10138248847926</v>
      </c>
      <c r="D36" s="166">
        <f>+'Q20'!D36/'Q12'!$C36*100</f>
        <v>10.017724211272599</v>
      </c>
      <c r="E36" s="166">
        <f>+'Q20'!E36/'Q12'!$C36*100</f>
        <v>3.778801843317972</v>
      </c>
      <c r="F36" s="77"/>
      <c r="G36" s="77"/>
      <c r="H36" s="78"/>
    </row>
    <row r="37" spans="2:9" s="1" customFormat="1" ht="14" customHeight="1" x14ac:dyDescent="0.3">
      <c r="B37" s="102" t="s">
        <v>49</v>
      </c>
      <c r="C37" s="166">
        <f>+'Q20'!C37/'Q12'!$C37*100</f>
        <v>92.880026513477688</v>
      </c>
      <c r="D37" s="166">
        <f>+'Q20'!D37/'Q12'!$C37*100</f>
        <v>5.93607305936073</v>
      </c>
      <c r="E37" s="166">
        <f>+'Q20'!E37/'Q12'!$C37*100</f>
        <v>4.6877301517160106</v>
      </c>
      <c r="F37" s="77"/>
      <c r="G37" s="77"/>
      <c r="H37" s="77"/>
    </row>
    <row r="38" spans="2:9" s="1" customFormat="1" ht="14" customHeight="1" x14ac:dyDescent="0.3">
      <c r="B38" s="100" t="s">
        <v>50</v>
      </c>
      <c r="C38" s="166">
        <f>+'Q20'!C38/'Q12'!$C38*100</f>
        <v>96.34102422510864</v>
      </c>
      <c r="D38" s="166">
        <f>+'Q20'!D38/'Q12'!$C38*100</f>
        <v>3.257544836858659</v>
      </c>
      <c r="E38" s="166">
        <f>+'Q20'!E38/'Q12'!$C38*100</f>
        <v>2.9559914527862476</v>
      </c>
      <c r="F38" s="77"/>
      <c r="G38" s="77"/>
      <c r="H38" s="77"/>
    </row>
    <row r="39" spans="2:9" s="1" customFormat="1" ht="14" hidden="1" customHeight="1" outlineLevel="1" x14ac:dyDescent="0.3">
      <c r="B39" s="99" t="s">
        <v>315</v>
      </c>
      <c r="C39" s="167">
        <f>+'Q20'!C39/'Q12'!$C39*100</f>
        <v>95.287895179709096</v>
      </c>
      <c r="D39" s="167">
        <f>+'Q20'!D39/'Q12'!$C39*100</f>
        <v>3.9608125976679891</v>
      </c>
      <c r="E39" s="167">
        <f>+'Q20'!E39/'Q12'!$C39*100</f>
        <v>2.7647553792523141</v>
      </c>
    </row>
    <row r="40" spans="2:9" s="1" customFormat="1" ht="14" hidden="1" customHeight="1" outlineLevel="1" x14ac:dyDescent="0.3">
      <c r="B40" s="99" t="s">
        <v>316</v>
      </c>
      <c r="C40" s="167">
        <f>+'Q20'!C40/'Q12'!$C40*100</f>
        <v>95.678889199217977</v>
      </c>
      <c r="D40" s="167">
        <f>+'Q20'!D40/'Q12'!$C40*100</f>
        <v>4.7181103618880424</v>
      </c>
      <c r="E40" s="167">
        <f>+'Q20'!E40/'Q12'!$C40*100</f>
        <v>2.8448310258149463</v>
      </c>
    </row>
    <row r="41" spans="2:9" s="1" customFormat="1" ht="14" hidden="1" customHeight="1" outlineLevel="1" x14ac:dyDescent="0.3">
      <c r="B41" s="99" t="s">
        <v>317</v>
      </c>
      <c r="C41" s="167">
        <f>+'Q20'!C41/'Q12'!$C41*100</f>
        <v>96.699436713289188</v>
      </c>
      <c r="D41" s="167">
        <f>+'Q20'!D41/'Q12'!$C41*100</f>
        <v>2.6574128389791576</v>
      </c>
      <c r="E41" s="167">
        <f>+'Q20'!E41/'Q12'!$C41*100</f>
        <v>3.0178597932023945</v>
      </c>
    </row>
    <row r="42" spans="2:9" ht="14" customHeight="1" collapsed="1" x14ac:dyDescent="0.2">
      <c r="B42" s="22" t="s">
        <v>51</v>
      </c>
      <c r="C42" s="166">
        <f>+'Q20'!C42/'Q12'!$C42*100</f>
        <v>93.525873547913136</v>
      </c>
      <c r="D42" s="166">
        <f>+'Q20'!D42/'Q12'!$C42*100</f>
        <v>5.1012443179209335</v>
      </c>
      <c r="E42" s="166">
        <f>+'Q20'!E42/'Q12'!$C42*100</f>
        <v>5.5450969588441463</v>
      </c>
    </row>
    <row r="43" spans="2:9" ht="14" customHeight="1" x14ac:dyDescent="0.2">
      <c r="B43" s="22" t="s">
        <v>52</v>
      </c>
      <c r="C43" s="166">
        <f>+'Q20'!C43/'Q12'!$C43*100</f>
        <v>96.802214411887903</v>
      </c>
      <c r="D43" s="166">
        <f>+'Q20'!D43/'Q12'!$C43*100</f>
        <v>1.3803653051190066</v>
      </c>
      <c r="E43" s="166">
        <f>+'Q20'!E43/'Q12'!$C43*100</f>
        <v>2.6806038642944294</v>
      </c>
    </row>
    <row r="44" spans="2:9" ht="14" customHeight="1" x14ac:dyDescent="0.2">
      <c r="B44" s="22" t="s">
        <v>61</v>
      </c>
      <c r="C44" s="166">
        <f>+'Q20'!C44/'Q12'!$C44*100</f>
        <v>79.690281238875045</v>
      </c>
      <c r="D44" s="166">
        <f>+'Q20'!D44/'Q12'!$C44*100</f>
        <v>6.9308472766108933</v>
      </c>
      <c r="E44" s="166">
        <f>+'Q20'!E44/'Q12'!$C44*100</f>
        <v>22.601459594161625</v>
      </c>
    </row>
    <row r="45" spans="2:9" ht="14" customHeight="1" x14ac:dyDescent="0.2">
      <c r="B45" s="22" t="s">
        <v>60</v>
      </c>
      <c r="C45" s="166">
        <f>+'Q20'!C45/'Q12'!$C45*100</f>
        <v>96.22671132509943</v>
      </c>
      <c r="D45" s="166">
        <f>+'Q20'!D45/'Q12'!$C45*100</f>
        <v>1.2281069011234387</v>
      </c>
      <c r="E45" s="166">
        <f>+'Q20'!E45/'Q12'!$C45*100</f>
        <v>10.833158886330333</v>
      </c>
    </row>
    <row r="46" spans="2:9" ht="14" customHeight="1" x14ac:dyDescent="0.2">
      <c r="B46" s="22" t="s">
        <v>59</v>
      </c>
      <c r="C46" s="166">
        <f>+'Q20'!C46/'Q12'!$C46*100</f>
        <v>95.859262805169948</v>
      </c>
      <c r="D46" s="166">
        <f>+'Q20'!D46/'Q12'!$C46*100</f>
        <v>2.1062709430349451</v>
      </c>
      <c r="E46" s="166">
        <f>+'Q20'!E46/'Q12'!$C46*100</f>
        <v>5.3135471517472475</v>
      </c>
    </row>
    <row r="47" spans="2:9" ht="14" customHeight="1" x14ac:dyDescent="0.2">
      <c r="B47" s="22" t="s">
        <v>62</v>
      </c>
      <c r="C47" s="166">
        <f>+'Q20'!C47/'Q12'!$C47*100</f>
        <v>93.84200661289303</v>
      </c>
      <c r="D47" s="166">
        <f>+'Q20'!D47/'Q12'!$C47*100</f>
        <v>3.150601267822168</v>
      </c>
      <c r="E47" s="166">
        <f>+'Q20'!E47/'Q12'!$C47*100</f>
        <v>5.9410736474106525</v>
      </c>
    </row>
    <row r="48" spans="2:9" ht="14" customHeight="1" x14ac:dyDescent="0.2">
      <c r="B48" s="22" t="s">
        <v>63</v>
      </c>
      <c r="C48" s="166">
        <f>+'Q20'!C48/'Q12'!$C48*100</f>
        <v>94.02223997051054</v>
      </c>
      <c r="D48" s="166">
        <f>+'Q20'!D48/'Q12'!$C48*100</f>
        <v>1.5641703016526387</v>
      </c>
      <c r="E48" s="166">
        <f>+'Q20'!E48/'Q12'!$C48*100</f>
        <v>6.2480801130429438</v>
      </c>
    </row>
    <row r="49" spans="2:5" ht="14" customHeight="1" x14ac:dyDescent="0.2">
      <c r="B49" s="22" t="s">
        <v>69</v>
      </c>
      <c r="C49" s="166">
        <f>+'Q20'!C49/'Q12'!$C49*100</f>
        <v>76.29116117850954</v>
      </c>
      <c r="D49" s="166">
        <f>+'Q20'!D49/'Q12'!$C49*100</f>
        <v>13.760831889081457</v>
      </c>
      <c r="E49" s="166">
        <f>+'Q20'!E49/'Q12'!$C49*100</f>
        <v>20.831889081455806</v>
      </c>
    </row>
    <row r="50" spans="2:5" ht="14" customHeight="1" x14ac:dyDescent="0.2">
      <c r="B50" s="22" t="s">
        <v>64</v>
      </c>
      <c r="C50" s="166">
        <f>+'Q20'!C50/'Q12'!$C50*100</f>
        <v>85.714285714285708</v>
      </c>
      <c r="D50" s="166">
        <f>+'Q20'!D50/'Q12'!$C50*100</f>
        <v>17.159573100167162</v>
      </c>
      <c r="E50" s="166">
        <f>+'Q20'!E50/'Q12'!$C50*100</f>
        <v>10.177446316060177</v>
      </c>
    </row>
    <row r="51" spans="2:5" ht="14" customHeight="1" x14ac:dyDescent="0.2">
      <c r="B51" s="22" t="s">
        <v>65</v>
      </c>
      <c r="C51" s="166">
        <f>+'Q20'!C51/'Q12'!$C51*100</f>
        <v>86.475856745530962</v>
      </c>
      <c r="D51" s="166">
        <f>+'Q20'!D51/'Q12'!$C51*100</f>
        <v>7.8917382408076744</v>
      </c>
      <c r="E51" s="166">
        <f>+'Q20'!E51/'Q12'!$C51*100</f>
        <v>11.31259418993592</v>
      </c>
    </row>
    <row r="52" spans="2:5" ht="14" customHeight="1" x14ac:dyDescent="0.2">
      <c r="B52" s="22" t="s">
        <v>66</v>
      </c>
      <c r="C52" s="166">
        <f>+'Q20'!C52/'Q12'!$C52*100</f>
        <v>92.264088029343114</v>
      </c>
      <c r="D52" s="166">
        <f>+'Q20'!D52/'Q12'!$C52*100</f>
        <v>6.2020673557852612</v>
      </c>
      <c r="E52" s="166">
        <f>+'Q20'!E52/'Q12'!$C52*100</f>
        <v>6.4021340446815609</v>
      </c>
    </row>
    <row r="53" spans="2:5" ht="14" customHeight="1" x14ac:dyDescent="0.2">
      <c r="B53" s="22" t="s">
        <v>67</v>
      </c>
      <c r="C53" s="166">
        <f>+'Q20'!C53/'Q12'!$C53*100</f>
        <v>92.105667332207034</v>
      </c>
      <c r="D53" s="166">
        <f>+'Q20'!D53/'Q12'!$C53*100</f>
        <v>7.2723084011672556</v>
      </c>
      <c r="E53" s="166">
        <f>+'Q20'!E53/'Q12'!$C53*100</f>
        <v>5.2449700506834587</v>
      </c>
    </row>
    <row r="54" spans="2:5" ht="14" customHeight="1" x14ac:dyDescent="0.2">
      <c r="B54" s="95" t="s">
        <v>68</v>
      </c>
      <c r="C54" s="169">
        <f>+'Q20'!C54/'Q12'!$C54*100</f>
        <v>100</v>
      </c>
      <c r="D54" s="170" t="s">
        <v>100</v>
      </c>
      <c r="E54" s="170" t="s">
        <v>100</v>
      </c>
    </row>
    <row r="56" spans="2:5" ht="11.25" customHeight="1" x14ac:dyDescent="0.2">
      <c r="B56" s="184" t="s">
        <v>243</v>
      </c>
      <c r="C56" s="184"/>
      <c r="D56" s="184"/>
      <c r="E56" s="184"/>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L57"/>
  <sheetViews>
    <sheetView zoomScale="90" zoomScaleNormal="90" workbookViewId="0"/>
  </sheetViews>
  <sheetFormatPr defaultColWidth="9.1796875" defaultRowHeight="10" outlineLevelRow="1" x14ac:dyDescent="0.2"/>
  <cols>
    <col min="1" max="1" width="3.36328125" style="10" customWidth="1"/>
    <col min="2" max="2" width="61.453125" style="10" customWidth="1"/>
    <col min="3" max="7" width="10.81640625" style="11" customWidth="1"/>
    <col min="8" max="12" width="8.54296875" style="10" customWidth="1"/>
    <col min="13" max="13" width="5.54296875" style="10" customWidth="1"/>
    <col min="14" max="38" width="9.1796875" style="10"/>
    <col min="39" max="39" width="51.1796875" style="10" customWidth="1"/>
    <col min="40" max="47" width="9.81640625" style="10" customWidth="1"/>
    <col min="48" max="294" width="9.1796875" style="10"/>
    <col min="295" max="295" width="51.1796875" style="10" customWidth="1"/>
    <col min="296" max="303" width="9.81640625" style="10" customWidth="1"/>
    <col min="304" max="550" width="9.1796875" style="10"/>
    <col min="551" max="551" width="51.1796875" style="10" customWidth="1"/>
    <col min="552" max="559" width="9.81640625" style="10" customWidth="1"/>
    <col min="560" max="806" width="9.1796875" style="10"/>
    <col min="807" max="807" width="51.1796875" style="10" customWidth="1"/>
    <col min="808" max="815" width="9.81640625" style="10" customWidth="1"/>
    <col min="816" max="1062" width="9.1796875" style="10"/>
    <col min="1063" max="1063" width="51.1796875" style="10" customWidth="1"/>
    <col min="1064" max="1071" width="9.81640625" style="10" customWidth="1"/>
    <col min="1072" max="1318" width="9.1796875" style="10"/>
    <col min="1319" max="1319" width="51.1796875" style="10" customWidth="1"/>
    <col min="1320" max="1327" width="9.81640625" style="10" customWidth="1"/>
    <col min="1328" max="1574" width="9.1796875" style="10"/>
    <col min="1575" max="1575" width="51.1796875" style="10" customWidth="1"/>
    <col min="1576" max="1583" width="9.81640625" style="10" customWidth="1"/>
    <col min="1584" max="1830" width="9.1796875" style="10"/>
    <col min="1831" max="1831" width="51.1796875" style="10" customWidth="1"/>
    <col min="1832" max="1839" width="9.81640625" style="10" customWidth="1"/>
    <col min="1840" max="2086" width="9.1796875" style="10"/>
    <col min="2087" max="2087" width="51.1796875" style="10" customWidth="1"/>
    <col min="2088" max="2095" width="9.81640625" style="10" customWidth="1"/>
    <col min="2096" max="2342" width="9.1796875" style="10"/>
    <col min="2343" max="2343" width="51.1796875" style="10" customWidth="1"/>
    <col min="2344" max="2351" width="9.81640625" style="10" customWidth="1"/>
    <col min="2352" max="2598" width="9.1796875" style="10"/>
    <col min="2599" max="2599" width="51.1796875" style="10" customWidth="1"/>
    <col min="2600" max="2607" width="9.81640625" style="10" customWidth="1"/>
    <col min="2608" max="2854" width="9.1796875" style="10"/>
    <col min="2855" max="2855" width="51.1796875" style="10" customWidth="1"/>
    <col min="2856" max="2863" width="9.81640625" style="10" customWidth="1"/>
    <col min="2864" max="3110" width="9.1796875" style="10"/>
    <col min="3111" max="3111" width="51.1796875" style="10" customWidth="1"/>
    <col min="3112" max="3119" width="9.81640625" style="10" customWidth="1"/>
    <col min="3120" max="3366" width="9.1796875" style="10"/>
    <col min="3367" max="3367" width="51.1796875" style="10" customWidth="1"/>
    <col min="3368" max="3375" width="9.81640625" style="10" customWidth="1"/>
    <col min="3376" max="3622" width="9.1796875" style="10"/>
    <col min="3623" max="3623" width="51.1796875" style="10" customWidth="1"/>
    <col min="3624" max="3631" width="9.81640625" style="10" customWidth="1"/>
    <col min="3632" max="3878" width="9.1796875" style="10"/>
    <col min="3879" max="3879" width="51.1796875" style="10" customWidth="1"/>
    <col min="3880" max="3887" width="9.81640625" style="10" customWidth="1"/>
    <col min="3888" max="4134" width="9.1796875" style="10"/>
    <col min="4135" max="4135" width="51.1796875" style="10" customWidth="1"/>
    <col min="4136" max="4143" width="9.81640625" style="10" customWidth="1"/>
    <col min="4144" max="4390" width="9.1796875" style="10"/>
    <col min="4391" max="4391" width="51.1796875" style="10" customWidth="1"/>
    <col min="4392" max="4399" width="9.81640625" style="10" customWidth="1"/>
    <col min="4400" max="4646" width="9.1796875" style="10"/>
    <col min="4647" max="4647" width="51.1796875" style="10" customWidth="1"/>
    <col min="4648" max="4655" width="9.81640625" style="10" customWidth="1"/>
    <col min="4656" max="4902" width="9.1796875" style="10"/>
    <col min="4903" max="4903" width="51.1796875" style="10" customWidth="1"/>
    <col min="4904" max="4911" width="9.81640625" style="10" customWidth="1"/>
    <col min="4912" max="5158" width="9.1796875" style="10"/>
    <col min="5159" max="5159" width="51.1796875" style="10" customWidth="1"/>
    <col min="5160" max="5167" width="9.81640625" style="10" customWidth="1"/>
    <col min="5168" max="5414" width="9.1796875" style="10"/>
    <col min="5415" max="5415" width="51.1796875" style="10" customWidth="1"/>
    <col min="5416" max="5423" width="9.81640625" style="10" customWidth="1"/>
    <col min="5424" max="5670" width="9.1796875" style="10"/>
    <col min="5671" max="5671" width="51.1796875" style="10" customWidth="1"/>
    <col min="5672" max="5679" width="9.81640625" style="10" customWidth="1"/>
    <col min="5680" max="5926" width="9.1796875" style="10"/>
    <col min="5927" max="5927" width="51.1796875" style="10" customWidth="1"/>
    <col min="5928" max="5935" width="9.81640625" style="10" customWidth="1"/>
    <col min="5936" max="6182" width="9.1796875" style="10"/>
    <col min="6183" max="6183" width="51.1796875" style="10" customWidth="1"/>
    <col min="6184" max="6191" width="9.81640625" style="10" customWidth="1"/>
    <col min="6192" max="6438" width="9.1796875" style="10"/>
    <col min="6439" max="6439" width="51.1796875" style="10" customWidth="1"/>
    <col min="6440" max="6447" width="9.81640625" style="10" customWidth="1"/>
    <col min="6448" max="6694" width="9.1796875" style="10"/>
    <col min="6695" max="6695" width="51.1796875" style="10" customWidth="1"/>
    <col min="6696" max="6703" width="9.81640625" style="10" customWidth="1"/>
    <col min="6704" max="6950" width="9.1796875" style="10"/>
    <col min="6951" max="6951" width="51.1796875" style="10" customWidth="1"/>
    <col min="6952" max="6959" width="9.81640625" style="10" customWidth="1"/>
    <col min="6960" max="7206" width="9.1796875" style="10"/>
    <col min="7207" max="7207" width="51.1796875" style="10" customWidth="1"/>
    <col min="7208" max="7215" width="9.81640625" style="10" customWidth="1"/>
    <col min="7216" max="7462" width="9.1796875" style="10"/>
    <col min="7463" max="7463" width="51.1796875" style="10" customWidth="1"/>
    <col min="7464" max="7471" width="9.81640625" style="10" customWidth="1"/>
    <col min="7472" max="7718" width="9.1796875" style="10"/>
    <col min="7719" max="7719" width="51.1796875" style="10" customWidth="1"/>
    <col min="7720" max="7727" width="9.81640625" style="10" customWidth="1"/>
    <col min="7728" max="7974" width="9.1796875" style="10"/>
    <col min="7975" max="7975" width="51.1796875" style="10" customWidth="1"/>
    <col min="7976" max="7983" width="9.81640625" style="10" customWidth="1"/>
    <col min="7984" max="8230" width="9.1796875" style="10"/>
    <col min="8231" max="8231" width="51.1796875" style="10" customWidth="1"/>
    <col min="8232" max="8239" width="9.81640625" style="10" customWidth="1"/>
    <col min="8240" max="8486" width="9.1796875" style="10"/>
    <col min="8487" max="8487" width="51.1796875" style="10" customWidth="1"/>
    <col min="8488" max="8495" width="9.81640625" style="10" customWidth="1"/>
    <col min="8496" max="8742" width="9.1796875" style="10"/>
    <col min="8743" max="8743" width="51.1796875" style="10" customWidth="1"/>
    <col min="8744" max="8751" width="9.81640625" style="10" customWidth="1"/>
    <col min="8752" max="8998" width="9.1796875" style="10"/>
    <col min="8999" max="8999" width="51.1796875" style="10" customWidth="1"/>
    <col min="9000" max="9007" width="9.81640625" style="10" customWidth="1"/>
    <col min="9008" max="9254" width="9.1796875" style="10"/>
    <col min="9255" max="9255" width="51.1796875" style="10" customWidth="1"/>
    <col min="9256" max="9263" width="9.81640625" style="10" customWidth="1"/>
    <col min="9264" max="9510" width="9.1796875" style="10"/>
    <col min="9511" max="9511" width="51.1796875" style="10" customWidth="1"/>
    <col min="9512" max="9519" width="9.81640625" style="10" customWidth="1"/>
    <col min="9520" max="9766" width="9.1796875" style="10"/>
    <col min="9767" max="9767" width="51.1796875" style="10" customWidth="1"/>
    <col min="9768" max="9775" width="9.81640625" style="10" customWidth="1"/>
    <col min="9776" max="10022" width="9.1796875" style="10"/>
    <col min="10023" max="10023" width="51.1796875" style="10" customWidth="1"/>
    <col min="10024" max="10031" width="9.81640625" style="10" customWidth="1"/>
    <col min="10032" max="10278" width="9.1796875" style="10"/>
    <col min="10279" max="10279" width="51.1796875" style="10" customWidth="1"/>
    <col min="10280" max="10287" width="9.81640625" style="10" customWidth="1"/>
    <col min="10288" max="10534" width="9.1796875" style="10"/>
    <col min="10535" max="10535" width="51.1796875" style="10" customWidth="1"/>
    <col min="10536" max="10543" width="9.81640625" style="10" customWidth="1"/>
    <col min="10544" max="10790" width="9.1796875" style="10"/>
    <col min="10791" max="10791" width="51.1796875" style="10" customWidth="1"/>
    <col min="10792" max="10799" width="9.81640625" style="10" customWidth="1"/>
    <col min="10800" max="11046" width="9.1796875" style="10"/>
    <col min="11047" max="11047" width="51.1796875" style="10" customWidth="1"/>
    <col min="11048" max="11055" width="9.81640625" style="10" customWidth="1"/>
    <col min="11056" max="11302" width="9.1796875" style="10"/>
    <col min="11303" max="11303" width="51.1796875" style="10" customWidth="1"/>
    <col min="11304" max="11311" width="9.81640625" style="10" customWidth="1"/>
    <col min="11312" max="11558" width="9.1796875" style="10"/>
    <col min="11559" max="11559" width="51.1796875" style="10" customWidth="1"/>
    <col min="11560" max="11567" width="9.81640625" style="10" customWidth="1"/>
    <col min="11568" max="11814" width="9.1796875" style="10"/>
    <col min="11815" max="11815" width="51.1796875" style="10" customWidth="1"/>
    <col min="11816" max="11823" width="9.81640625" style="10" customWidth="1"/>
    <col min="11824" max="12070" width="9.1796875" style="10"/>
    <col min="12071" max="12071" width="51.1796875" style="10" customWidth="1"/>
    <col min="12072" max="12079" width="9.81640625" style="10" customWidth="1"/>
    <col min="12080" max="12326" width="9.1796875" style="10"/>
    <col min="12327" max="12327" width="51.1796875" style="10" customWidth="1"/>
    <col min="12328" max="12335" width="9.81640625" style="10" customWidth="1"/>
    <col min="12336" max="12582" width="9.1796875" style="10"/>
    <col min="12583" max="12583" width="51.1796875" style="10" customWidth="1"/>
    <col min="12584" max="12591" width="9.81640625" style="10" customWidth="1"/>
    <col min="12592" max="12838" width="9.1796875" style="10"/>
    <col min="12839" max="12839" width="51.1796875" style="10" customWidth="1"/>
    <col min="12840" max="12847" width="9.81640625" style="10" customWidth="1"/>
    <col min="12848" max="13094" width="9.1796875" style="10"/>
    <col min="13095" max="13095" width="51.1796875" style="10" customWidth="1"/>
    <col min="13096" max="13103" width="9.81640625" style="10" customWidth="1"/>
    <col min="13104" max="13350" width="9.1796875" style="10"/>
    <col min="13351" max="13351" width="51.1796875" style="10" customWidth="1"/>
    <col min="13352" max="13359" width="9.81640625" style="10" customWidth="1"/>
    <col min="13360" max="13606" width="9.1796875" style="10"/>
    <col min="13607" max="13607" width="51.1796875" style="10" customWidth="1"/>
    <col min="13608" max="13615" width="9.81640625" style="10" customWidth="1"/>
    <col min="13616" max="13862" width="9.1796875" style="10"/>
    <col min="13863" max="13863" width="51.1796875" style="10" customWidth="1"/>
    <col min="13864" max="13871" width="9.81640625" style="10" customWidth="1"/>
    <col min="13872" max="14118" width="9.1796875" style="10"/>
    <col min="14119" max="14119" width="51.1796875" style="10" customWidth="1"/>
    <col min="14120" max="14127" width="9.81640625" style="10" customWidth="1"/>
    <col min="14128" max="14374" width="9.1796875" style="10"/>
    <col min="14375" max="14375" width="51.1796875" style="10" customWidth="1"/>
    <col min="14376" max="14383" width="9.81640625" style="10" customWidth="1"/>
    <col min="14384" max="14630" width="9.1796875" style="10"/>
    <col min="14631" max="14631" width="51.1796875" style="10" customWidth="1"/>
    <col min="14632" max="14639" width="9.81640625" style="10" customWidth="1"/>
    <col min="14640" max="14886" width="9.1796875" style="10"/>
    <col min="14887" max="14887" width="51.1796875" style="10" customWidth="1"/>
    <col min="14888" max="14895" width="9.81640625" style="10" customWidth="1"/>
    <col min="14896" max="15142" width="9.1796875" style="10"/>
    <col min="15143" max="15143" width="51.1796875" style="10" customWidth="1"/>
    <col min="15144" max="15151" width="9.81640625" style="10" customWidth="1"/>
    <col min="15152" max="15398" width="9.1796875" style="10"/>
    <col min="15399" max="15399" width="51.1796875" style="10" customWidth="1"/>
    <col min="15400" max="15407" width="9.81640625" style="10" customWidth="1"/>
    <col min="15408" max="15654" width="9.1796875" style="10"/>
    <col min="15655" max="15655" width="51.1796875" style="10" customWidth="1"/>
    <col min="15656" max="15663" width="9.81640625" style="10" customWidth="1"/>
    <col min="15664" max="15910" width="9.1796875" style="10"/>
    <col min="15911" max="15911" width="51.1796875" style="10" customWidth="1"/>
    <col min="15912" max="15919" width="9.81640625" style="10" customWidth="1"/>
    <col min="15920" max="16384" width="9.1796875" style="10"/>
  </cols>
  <sheetData>
    <row r="1" spans="2:12" s="1" customFormat="1" ht="17.25" customHeight="1" x14ac:dyDescent="0.3">
      <c r="B1" s="40"/>
      <c r="C1" s="41"/>
      <c r="D1" s="42"/>
      <c r="E1" s="42"/>
      <c r="L1" s="36" t="s">
        <v>189</v>
      </c>
    </row>
    <row r="2" spans="2:12" s="1" customFormat="1" ht="27.75" customHeight="1" x14ac:dyDescent="0.3">
      <c r="B2" s="176" t="s">
        <v>190</v>
      </c>
      <c r="C2" s="176"/>
      <c r="D2" s="176"/>
      <c r="E2" s="176"/>
      <c r="F2" s="176"/>
      <c r="G2" s="176"/>
      <c r="H2" s="176"/>
      <c r="I2" s="176"/>
      <c r="J2" s="176"/>
      <c r="K2" s="176"/>
      <c r="L2" s="176"/>
    </row>
    <row r="3" spans="2:12" s="1" customFormat="1" ht="15.75" customHeight="1" x14ac:dyDescent="0.3">
      <c r="B3" s="177">
        <v>2020</v>
      </c>
      <c r="C3" s="177"/>
      <c r="D3" s="177"/>
      <c r="E3" s="177"/>
      <c r="F3" s="177"/>
      <c r="G3" s="177"/>
      <c r="H3" s="177"/>
      <c r="I3" s="177"/>
      <c r="J3" s="177"/>
      <c r="K3" s="177"/>
      <c r="L3" s="177"/>
    </row>
    <row r="4" spans="2:12" ht="15" customHeight="1" x14ac:dyDescent="0.2">
      <c r="B4" s="10" t="s">
        <v>115</v>
      </c>
      <c r="H4" s="11"/>
      <c r="I4" s="11"/>
      <c r="J4" s="11"/>
      <c r="K4" s="11"/>
      <c r="L4" s="11"/>
    </row>
    <row r="5" spans="2:12" ht="12" customHeight="1" x14ac:dyDescent="0.2">
      <c r="B5" s="37" t="s">
        <v>72</v>
      </c>
      <c r="C5" s="181" t="s">
        <v>2</v>
      </c>
      <c r="D5" s="181" t="s">
        <v>288</v>
      </c>
      <c r="E5" s="181" t="s">
        <v>290</v>
      </c>
      <c r="F5" s="181" t="s">
        <v>289</v>
      </c>
      <c r="G5" s="181" t="s">
        <v>192</v>
      </c>
      <c r="H5" s="181" t="s">
        <v>71</v>
      </c>
      <c r="I5" s="181" t="s">
        <v>7</v>
      </c>
      <c r="J5" s="181" t="s">
        <v>191</v>
      </c>
      <c r="K5" s="181" t="s">
        <v>9</v>
      </c>
      <c r="L5" s="181" t="s">
        <v>193</v>
      </c>
    </row>
    <row r="6" spans="2:12" ht="97.5" customHeight="1" x14ac:dyDescent="0.25">
      <c r="B6" s="43" t="s">
        <v>46</v>
      </c>
      <c r="C6" s="181"/>
      <c r="D6" s="181" t="s">
        <v>3</v>
      </c>
      <c r="E6" s="191"/>
      <c r="F6" s="181" t="s">
        <v>4</v>
      </c>
      <c r="G6" s="181" t="s">
        <v>5</v>
      </c>
      <c r="H6" s="181" t="s">
        <v>6</v>
      </c>
      <c r="I6" s="191" t="s">
        <v>7</v>
      </c>
      <c r="J6" s="181" t="s">
        <v>8</v>
      </c>
      <c r="K6" s="181" t="s">
        <v>9</v>
      </c>
      <c r="L6" s="181" t="s">
        <v>9</v>
      </c>
    </row>
    <row r="7" spans="2:12" ht="14" customHeight="1" x14ac:dyDescent="0.25">
      <c r="B7" s="40" t="s">
        <v>0</v>
      </c>
      <c r="C7" s="55">
        <v>733762</v>
      </c>
      <c r="D7" s="55">
        <v>11189</v>
      </c>
      <c r="E7" s="55">
        <v>5136</v>
      </c>
      <c r="F7" s="55">
        <v>21321</v>
      </c>
      <c r="G7" s="55">
        <v>6563</v>
      </c>
      <c r="H7" s="55">
        <v>21585</v>
      </c>
      <c r="I7" s="55">
        <v>243703</v>
      </c>
      <c r="J7" s="55">
        <v>155514</v>
      </c>
      <c r="K7" s="55">
        <v>72672</v>
      </c>
      <c r="L7" s="55">
        <v>14695</v>
      </c>
    </row>
    <row r="8" spans="2:12" ht="14" customHeight="1" x14ac:dyDescent="0.2">
      <c r="B8" s="10" t="s">
        <v>53</v>
      </c>
      <c r="C8" s="14">
        <v>6498</v>
      </c>
      <c r="D8" s="14">
        <v>170</v>
      </c>
      <c r="E8" s="14">
        <v>82</v>
      </c>
      <c r="F8" s="14">
        <v>205</v>
      </c>
      <c r="G8" s="14">
        <v>38</v>
      </c>
      <c r="H8" s="14">
        <v>99</v>
      </c>
      <c r="I8" s="14">
        <v>2179</v>
      </c>
      <c r="J8" s="14">
        <v>1891</v>
      </c>
      <c r="K8" s="14">
        <v>975</v>
      </c>
      <c r="L8" s="14">
        <v>136</v>
      </c>
    </row>
    <row r="9" spans="2:12" ht="14" customHeight="1" x14ac:dyDescent="0.2">
      <c r="B9" s="10" t="s">
        <v>47</v>
      </c>
      <c r="C9" s="14">
        <v>1762</v>
      </c>
      <c r="D9" s="14">
        <v>35</v>
      </c>
      <c r="E9" s="14">
        <v>15</v>
      </c>
      <c r="F9" s="14">
        <v>58</v>
      </c>
      <c r="G9" s="14">
        <v>6</v>
      </c>
      <c r="H9" s="14">
        <v>36</v>
      </c>
      <c r="I9" s="14">
        <v>831</v>
      </c>
      <c r="J9" s="14">
        <v>668</v>
      </c>
      <c r="K9" s="14">
        <v>135</v>
      </c>
      <c r="L9" s="14">
        <v>8</v>
      </c>
    </row>
    <row r="10" spans="2:12" ht="14" customHeight="1" x14ac:dyDescent="0.2">
      <c r="B10" s="10" t="s">
        <v>48</v>
      </c>
      <c r="C10" s="14">
        <f t="shared" ref="C10:L10" si="0">+SUM(C11:C34)</f>
        <v>173415</v>
      </c>
      <c r="D10" s="14">
        <f t="shared" si="0"/>
        <v>4070</v>
      </c>
      <c r="E10" s="14">
        <f t="shared" si="0"/>
        <v>1812</v>
      </c>
      <c r="F10" s="14">
        <f t="shared" si="0"/>
        <v>3412</v>
      </c>
      <c r="G10" s="14">
        <f t="shared" si="0"/>
        <v>827</v>
      </c>
      <c r="H10" s="14">
        <f t="shared" si="0"/>
        <v>1587</v>
      </c>
      <c r="I10" s="14">
        <f t="shared" si="0"/>
        <v>51265</v>
      </c>
      <c r="J10" s="14">
        <f t="shared" si="0"/>
        <v>43104</v>
      </c>
      <c r="K10" s="14">
        <f t="shared" si="0"/>
        <v>15911</v>
      </c>
      <c r="L10" s="14">
        <f t="shared" si="0"/>
        <v>3082</v>
      </c>
    </row>
    <row r="11" spans="2:12" s="98" customFormat="1" ht="14" hidden="1" customHeight="1" outlineLevel="1" x14ac:dyDescent="0.35">
      <c r="B11" s="99" t="s">
        <v>291</v>
      </c>
      <c r="C11" s="110">
        <v>25261</v>
      </c>
      <c r="D11" s="110">
        <v>331</v>
      </c>
      <c r="E11" s="110">
        <v>73</v>
      </c>
      <c r="F11" s="110">
        <v>305</v>
      </c>
      <c r="G11" s="110">
        <v>97</v>
      </c>
      <c r="H11" s="110">
        <v>193</v>
      </c>
      <c r="I11" s="110">
        <v>5829</v>
      </c>
      <c r="J11" s="110">
        <v>5642</v>
      </c>
      <c r="K11" s="110">
        <v>1148</v>
      </c>
      <c r="L11" s="110">
        <v>473</v>
      </c>
    </row>
    <row r="12" spans="2:12" s="98" customFormat="1" ht="14" hidden="1" customHeight="1" outlineLevel="1" x14ac:dyDescent="0.35">
      <c r="B12" s="99" t="s">
        <v>292</v>
      </c>
      <c r="C12" s="110">
        <v>4587</v>
      </c>
      <c r="D12" s="110">
        <v>7</v>
      </c>
      <c r="E12" s="110">
        <v>35</v>
      </c>
      <c r="F12" s="110">
        <v>85</v>
      </c>
      <c r="G12" s="110">
        <v>37</v>
      </c>
      <c r="H12" s="110">
        <v>40</v>
      </c>
      <c r="I12" s="110">
        <v>1777</v>
      </c>
      <c r="J12" s="110">
        <v>945</v>
      </c>
      <c r="K12" s="110">
        <v>259</v>
      </c>
      <c r="L12" s="110">
        <v>40</v>
      </c>
    </row>
    <row r="13" spans="2:12" s="98" customFormat="1" ht="14" hidden="1" customHeight="1" outlineLevel="1" x14ac:dyDescent="0.35">
      <c r="B13" s="99" t="s">
        <v>293</v>
      </c>
      <c r="C13" s="110">
        <v>469</v>
      </c>
      <c r="D13" s="139" t="s">
        <v>100</v>
      </c>
      <c r="E13" s="139" t="s">
        <v>100</v>
      </c>
      <c r="F13" s="139" t="s">
        <v>100</v>
      </c>
      <c r="G13" s="139" t="s">
        <v>100</v>
      </c>
      <c r="H13" s="139" t="s">
        <v>100</v>
      </c>
      <c r="I13" s="110">
        <v>2</v>
      </c>
      <c r="J13" s="110">
        <v>57</v>
      </c>
      <c r="K13" s="139" t="s">
        <v>100</v>
      </c>
      <c r="L13" s="139" t="s">
        <v>100</v>
      </c>
    </row>
    <row r="14" spans="2:12" s="98" customFormat="1" ht="14" hidden="1" customHeight="1" outlineLevel="1" x14ac:dyDescent="0.35">
      <c r="B14" s="99" t="s">
        <v>294</v>
      </c>
      <c r="C14" s="110">
        <v>7605</v>
      </c>
      <c r="D14" s="110">
        <v>116</v>
      </c>
      <c r="E14" s="110">
        <v>166</v>
      </c>
      <c r="F14" s="110">
        <v>127</v>
      </c>
      <c r="G14" s="110">
        <v>45</v>
      </c>
      <c r="H14" s="110">
        <v>41</v>
      </c>
      <c r="I14" s="110">
        <v>3416</v>
      </c>
      <c r="J14" s="110">
        <v>2194</v>
      </c>
      <c r="K14" s="110">
        <v>1028</v>
      </c>
      <c r="L14" s="110">
        <v>153</v>
      </c>
    </row>
    <row r="15" spans="2:12" s="98" customFormat="1" ht="14" hidden="1" customHeight="1" outlineLevel="1" x14ac:dyDescent="0.35">
      <c r="B15" s="99" t="s">
        <v>295</v>
      </c>
      <c r="C15" s="110">
        <v>7441</v>
      </c>
      <c r="D15" s="110">
        <v>1207</v>
      </c>
      <c r="E15" s="110">
        <v>272</v>
      </c>
      <c r="F15" s="110">
        <v>117</v>
      </c>
      <c r="G15" s="110">
        <v>46</v>
      </c>
      <c r="H15" s="110">
        <v>12</v>
      </c>
      <c r="I15" s="110">
        <v>3054</v>
      </c>
      <c r="J15" s="110">
        <v>2765</v>
      </c>
      <c r="K15" s="110">
        <v>614</v>
      </c>
      <c r="L15" s="110">
        <v>37</v>
      </c>
    </row>
    <row r="16" spans="2:12" s="98" customFormat="1" ht="14" hidden="1" customHeight="1" outlineLevel="1" x14ac:dyDescent="0.35">
      <c r="B16" s="99" t="s">
        <v>296</v>
      </c>
      <c r="C16" s="110">
        <v>3215</v>
      </c>
      <c r="D16" s="110">
        <v>139</v>
      </c>
      <c r="E16" s="110">
        <v>49</v>
      </c>
      <c r="F16" s="110">
        <v>36</v>
      </c>
      <c r="G16" s="110">
        <v>15</v>
      </c>
      <c r="H16" s="110">
        <v>10</v>
      </c>
      <c r="I16" s="110">
        <v>1493</v>
      </c>
      <c r="J16" s="110">
        <v>1700</v>
      </c>
      <c r="K16" s="110">
        <v>1101</v>
      </c>
      <c r="L16" s="110">
        <v>17</v>
      </c>
    </row>
    <row r="17" spans="2:12" s="98" customFormat="1" ht="14" hidden="1" customHeight="1" outlineLevel="1" x14ac:dyDescent="0.35">
      <c r="B17" s="99" t="s">
        <v>297</v>
      </c>
      <c r="C17" s="110">
        <v>6264</v>
      </c>
      <c r="D17" s="110">
        <v>27</v>
      </c>
      <c r="E17" s="110">
        <v>157</v>
      </c>
      <c r="F17" s="110">
        <v>180</v>
      </c>
      <c r="G17" s="110">
        <v>33</v>
      </c>
      <c r="H17" s="110">
        <v>11</v>
      </c>
      <c r="I17" s="110">
        <v>1656</v>
      </c>
      <c r="J17" s="110">
        <v>1619</v>
      </c>
      <c r="K17" s="110">
        <v>464</v>
      </c>
      <c r="L17" s="110">
        <v>36</v>
      </c>
    </row>
    <row r="18" spans="2:12" s="98" customFormat="1" ht="14" hidden="1" customHeight="1" outlineLevel="1" x14ac:dyDescent="0.35">
      <c r="B18" s="99" t="s">
        <v>298</v>
      </c>
      <c r="C18" s="110">
        <v>5904</v>
      </c>
      <c r="D18" s="110">
        <v>37</v>
      </c>
      <c r="E18" s="110">
        <v>3</v>
      </c>
      <c r="F18" s="110">
        <v>185</v>
      </c>
      <c r="G18" s="110">
        <v>39</v>
      </c>
      <c r="H18" s="110">
        <v>83</v>
      </c>
      <c r="I18" s="110">
        <v>1303</v>
      </c>
      <c r="J18" s="110">
        <v>1942</v>
      </c>
      <c r="K18" s="110">
        <v>833</v>
      </c>
      <c r="L18" s="110">
        <v>8</v>
      </c>
    </row>
    <row r="19" spans="2:12" s="98" customFormat="1" ht="14" hidden="1" customHeight="1" outlineLevel="1" x14ac:dyDescent="0.35">
      <c r="B19" s="99" t="s">
        <v>299</v>
      </c>
      <c r="C19" s="110">
        <v>1901</v>
      </c>
      <c r="D19" s="110">
        <v>9</v>
      </c>
      <c r="E19" s="110">
        <v>18</v>
      </c>
      <c r="F19" s="110">
        <v>47</v>
      </c>
      <c r="G19" s="110">
        <v>14</v>
      </c>
      <c r="H19" s="110">
        <v>17</v>
      </c>
      <c r="I19" s="110">
        <v>580</v>
      </c>
      <c r="J19" s="110">
        <v>527</v>
      </c>
      <c r="K19" s="110">
        <v>386</v>
      </c>
      <c r="L19" s="110">
        <v>143</v>
      </c>
    </row>
    <row r="20" spans="2:12" s="98" customFormat="1" ht="14" hidden="1" customHeight="1" outlineLevel="1" x14ac:dyDescent="0.35">
      <c r="B20" s="99" t="s">
        <v>300</v>
      </c>
      <c r="C20" s="110">
        <v>1154</v>
      </c>
      <c r="D20" s="139" t="s">
        <v>100</v>
      </c>
      <c r="E20" s="139" t="s">
        <v>100</v>
      </c>
      <c r="F20" s="110">
        <v>2</v>
      </c>
      <c r="G20" s="139" t="s">
        <v>100</v>
      </c>
      <c r="H20" s="139" t="s">
        <v>100</v>
      </c>
      <c r="I20" s="110">
        <v>911</v>
      </c>
      <c r="J20" s="110">
        <v>608</v>
      </c>
      <c r="K20" s="139" t="s">
        <v>100</v>
      </c>
      <c r="L20" s="139" t="s">
        <v>100</v>
      </c>
    </row>
    <row r="21" spans="2:12" s="98" customFormat="1" ht="14" hidden="1" customHeight="1" outlineLevel="1" x14ac:dyDescent="0.35">
      <c r="B21" s="99" t="s">
        <v>301</v>
      </c>
      <c r="C21" s="110">
        <v>5055</v>
      </c>
      <c r="D21" s="110">
        <v>58</v>
      </c>
      <c r="E21" s="110">
        <v>12</v>
      </c>
      <c r="F21" s="110">
        <v>66</v>
      </c>
      <c r="G21" s="110">
        <v>38</v>
      </c>
      <c r="H21" s="110">
        <v>153</v>
      </c>
      <c r="I21" s="110">
        <v>1314</v>
      </c>
      <c r="J21" s="110">
        <v>1244</v>
      </c>
      <c r="K21" s="110">
        <v>1124</v>
      </c>
      <c r="L21" s="110">
        <v>150</v>
      </c>
    </row>
    <row r="22" spans="2:12" s="98" customFormat="1" ht="14" hidden="1" customHeight="1" outlineLevel="1" x14ac:dyDescent="0.35">
      <c r="B22" s="99" t="s">
        <v>302</v>
      </c>
      <c r="C22" s="110">
        <v>6865</v>
      </c>
      <c r="D22" s="110">
        <v>4</v>
      </c>
      <c r="E22" s="110">
        <v>1</v>
      </c>
      <c r="F22" s="110">
        <v>84</v>
      </c>
      <c r="G22" s="110">
        <v>36</v>
      </c>
      <c r="H22" s="110">
        <v>176</v>
      </c>
      <c r="I22" s="110">
        <v>1433</v>
      </c>
      <c r="J22" s="110">
        <v>738</v>
      </c>
      <c r="K22" s="110">
        <v>452</v>
      </c>
      <c r="L22" s="110">
        <v>44</v>
      </c>
    </row>
    <row r="23" spans="2:12" s="98" customFormat="1" ht="14" hidden="1" customHeight="1" outlineLevel="1" x14ac:dyDescent="0.35">
      <c r="B23" s="99" t="s">
        <v>303</v>
      </c>
      <c r="C23" s="110">
        <v>12886</v>
      </c>
      <c r="D23" s="110">
        <v>263</v>
      </c>
      <c r="E23" s="110">
        <v>34</v>
      </c>
      <c r="F23" s="110">
        <v>209</v>
      </c>
      <c r="G23" s="110">
        <v>49</v>
      </c>
      <c r="H23" s="110">
        <v>132</v>
      </c>
      <c r="I23" s="110">
        <v>2997</v>
      </c>
      <c r="J23" s="110">
        <v>2367</v>
      </c>
      <c r="K23" s="110">
        <v>1224</v>
      </c>
      <c r="L23" s="110">
        <v>311</v>
      </c>
    </row>
    <row r="24" spans="2:12" s="98" customFormat="1" ht="14" hidden="1" customHeight="1" outlineLevel="1" x14ac:dyDescent="0.35">
      <c r="B24" s="99" t="s">
        <v>304</v>
      </c>
      <c r="C24" s="110">
        <v>8948</v>
      </c>
      <c r="D24" s="110">
        <v>97</v>
      </c>
      <c r="E24" s="110">
        <v>115</v>
      </c>
      <c r="F24" s="110">
        <v>377</v>
      </c>
      <c r="G24" s="110">
        <v>76</v>
      </c>
      <c r="H24" s="110">
        <v>159</v>
      </c>
      <c r="I24" s="110">
        <v>2986</v>
      </c>
      <c r="J24" s="110">
        <v>2576</v>
      </c>
      <c r="K24" s="110">
        <v>810</v>
      </c>
      <c r="L24" s="110">
        <v>49</v>
      </c>
    </row>
    <row r="25" spans="2:12" s="98" customFormat="1" ht="14" hidden="1" customHeight="1" outlineLevel="1" x14ac:dyDescent="0.35">
      <c r="B25" s="99" t="s">
        <v>305</v>
      </c>
      <c r="C25" s="110">
        <v>3718</v>
      </c>
      <c r="D25" s="110">
        <v>15</v>
      </c>
      <c r="E25" s="110">
        <v>22</v>
      </c>
      <c r="F25" s="110">
        <v>222</v>
      </c>
      <c r="G25" s="110">
        <v>18</v>
      </c>
      <c r="H25" s="110">
        <v>7</v>
      </c>
      <c r="I25" s="110">
        <v>807</v>
      </c>
      <c r="J25" s="110">
        <v>642</v>
      </c>
      <c r="K25" s="110">
        <v>373</v>
      </c>
      <c r="L25" s="110">
        <v>1</v>
      </c>
    </row>
    <row r="26" spans="2:12" s="98" customFormat="1" ht="14" hidden="1" customHeight="1" outlineLevel="1" x14ac:dyDescent="0.35">
      <c r="B26" s="99" t="s">
        <v>306</v>
      </c>
      <c r="C26" s="110">
        <v>17401</v>
      </c>
      <c r="D26" s="110">
        <v>135</v>
      </c>
      <c r="E26" s="110">
        <v>355</v>
      </c>
      <c r="F26" s="110">
        <v>529</v>
      </c>
      <c r="G26" s="110">
        <v>113</v>
      </c>
      <c r="H26" s="110">
        <v>164</v>
      </c>
      <c r="I26" s="110">
        <v>6380</v>
      </c>
      <c r="J26" s="110">
        <v>5958</v>
      </c>
      <c r="K26" s="110">
        <v>1306</v>
      </c>
      <c r="L26" s="110">
        <v>140</v>
      </c>
    </row>
    <row r="27" spans="2:12" s="98" customFormat="1" ht="14" hidden="1" customHeight="1" outlineLevel="1" x14ac:dyDescent="0.35">
      <c r="B27" s="99" t="s">
        <v>307</v>
      </c>
      <c r="C27" s="110">
        <v>6603</v>
      </c>
      <c r="D27" s="110">
        <v>39</v>
      </c>
      <c r="E27" s="110">
        <v>3</v>
      </c>
      <c r="F27" s="110">
        <v>26</v>
      </c>
      <c r="G27" s="110">
        <v>5</v>
      </c>
      <c r="H27" s="110">
        <v>45</v>
      </c>
      <c r="I27" s="110">
        <v>1463</v>
      </c>
      <c r="J27" s="110">
        <v>531</v>
      </c>
      <c r="K27" s="110">
        <v>898</v>
      </c>
      <c r="L27" s="110">
        <v>1</v>
      </c>
    </row>
    <row r="28" spans="2:12" s="98" customFormat="1" ht="14" hidden="1" customHeight="1" outlineLevel="1" x14ac:dyDescent="0.35">
      <c r="B28" s="99" t="s">
        <v>308</v>
      </c>
      <c r="C28" s="110">
        <v>8597</v>
      </c>
      <c r="D28" s="110">
        <v>749</v>
      </c>
      <c r="E28" s="110">
        <v>4</v>
      </c>
      <c r="F28" s="110">
        <v>88</v>
      </c>
      <c r="G28" s="110">
        <v>27</v>
      </c>
      <c r="H28" s="110">
        <v>77</v>
      </c>
      <c r="I28" s="110">
        <v>2772</v>
      </c>
      <c r="J28" s="110">
        <v>1110</v>
      </c>
      <c r="K28" s="110">
        <v>908</v>
      </c>
      <c r="L28" s="110">
        <v>402</v>
      </c>
    </row>
    <row r="29" spans="2:12" s="98" customFormat="1" ht="14" hidden="1" customHeight="1" outlineLevel="1" x14ac:dyDescent="0.35">
      <c r="B29" s="99" t="s">
        <v>309</v>
      </c>
      <c r="C29" s="110">
        <v>6019</v>
      </c>
      <c r="D29" s="110">
        <v>92</v>
      </c>
      <c r="E29" s="110">
        <v>147</v>
      </c>
      <c r="F29" s="110">
        <v>355</v>
      </c>
      <c r="G29" s="110">
        <v>67</v>
      </c>
      <c r="H29" s="110">
        <v>81</v>
      </c>
      <c r="I29" s="110">
        <v>2005</v>
      </c>
      <c r="J29" s="110">
        <v>1865</v>
      </c>
      <c r="K29" s="110">
        <v>465</v>
      </c>
      <c r="L29" s="110">
        <v>153</v>
      </c>
    </row>
    <row r="30" spans="2:12" s="98" customFormat="1" ht="14" hidden="1" customHeight="1" outlineLevel="1" x14ac:dyDescent="0.35">
      <c r="B30" s="99" t="s">
        <v>310</v>
      </c>
      <c r="C30" s="110">
        <v>20162</v>
      </c>
      <c r="D30" s="110">
        <v>362</v>
      </c>
      <c r="E30" s="110">
        <v>48</v>
      </c>
      <c r="F30" s="110">
        <v>144</v>
      </c>
      <c r="G30" s="110">
        <v>20</v>
      </c>
      <c r="H30" s="110">
        <v>116</v>
      </c>
      <c r="I30" s="110">
        <v>3949</v>
      </c>
      <c r="J30" s="110">
        <v>4805</v>
      </c>
      <c r="K30" s="110">
        <v>281</v>
      </c>
      <c r="L30" s="110">
        <v>746</v>
      </c>
    </row>
    <row r="31" spans="2:12" s="98" customFormat="1" ht="14" hidden="1" customHeight="1" outlineLevel="1" x14ac:dyDescent="0.35">
      <c r="B31" s="99" t="s">
        <v>311</v>
      </c>
      <c r="C31" s="110">
        <v>2517</v>
      </c>
      <c r="D31" s="110">
        <v>149</v>
      </c>
      <c r="E31" s="110">
        <v>8</v>
      </c>
      <c r="F31" s="110">
        <v>20</v>
      </c>
      <c r="G31" s="110">
        <v>5</v>
      </c>
      <c r="H31" s="110">
        <v>2</v>
      </c>
      <c r="I31" s="110">
        <v>698</v>
      </c>
      <c r="J31" s="110">
        <v>485</v>
      </c>
      <c r="K31" s="110">
        <v>158</v>
      </c>
      <c r="L31" s="110">
        <v>14</v>
      </c>
    </row>
    <row r="32" spans="2:12" s="98" customFormat="1" ht="14" hidden="1" customHeight="1" outlineLevel="1" x14ac:dyDescent="0.35">
      <c r="B32" s="99" t="s">
        <v>312</v>
      </c>
      <c r="C32" s="110">
        <v>3644</v>
      </c>
      <c r="D32" s="110">
        <v>208</v>
      </c>
      <c r="E32" s="110">
        <v>104</v>
      </c>
      <c r="F32" s="110">
        <v>105</v>
      </c>
      <c r="G32" s="110">
        <v>17</v>
      </c>
      <c r="H32" s="110">
        <v>6</v>
      </c>
      <c r="I32" s="110">
        <v>1217</v>
      </c>
      <c r="J32" s="110">
        <v>1227</v>
      </c>
      <c r="K32" s="110">
        <v>1625</v>
      </c>
      <c r="L32" s="110">
        <v>103</v>
      </c>
    </row>
    <row r="33" spans="2:12" s="98" customFormat="1" ht="14" hidden="1" customHeight="1" outlineLevel="1" x14ac:dyDescent="0.35">
      <c r="B33" s="99" t="s">
        <v>313</v>
      </c>
      <c r="C33" s="110">
        <v>2847</v>
      </c>
      <c r="D33" s="110">
        <v>1</v>
      </c>
      <c r="E33" s="110">
        <v>2</v>
      </c>
      <c r="F33" s="110">
        <v>49</v>
      </c>
      <c r="G33" s="110">
        <v>18</v>
      </c>
      <c r="H33" s="110">
        <v>25</v>
      </c>
      <c r="I33" s="110">
        <v>726</v>
      </c>
      <c r="J33" s="110">
        <v>692</v>
      </c>
      <c r="K33" s="110">
        <v>140</v>
      </c>
      <c r="L33" s="110">
        <v>15</v>
      </c>
    </row>
    <row r="34" spans="2:12" s="98" customFormat="1" ht="14" hidden="1" customHeight="1" outlineLevel="1" x14ac:dyDescent="0.35">
      <c r="B34" s="99" t="s">
        <v>314</v>
      </c>
      <c r="C34" s="110">
        <v>4352</v>
      </c>
      <c r="D34" s="110">
        <v>25</v>
      </c>
      <c r="E34" s="110">
        <v>184</v>
      </c>
      <c r="F34" s="110">
        <v>54</v>
      </c>
      <c r="G34" s="110">
        <v>12</v>
      </c>
      <c r="H34" s="110">
        <v>37</v>
      </c>
      <c r="I34" s="110">
        <v>2497</v>
      </c>
      <c r="J34" s="110">
        <v>865</v>
      </c>
      <c r="K34" s="110">
        <v>314</v>
      </c>
      <c r="L34" s="110">
        <v>46</v>
      </c>
    </row>
    <row r="35" spans="2:12" s="1" customFormat="1" ht="14" customHeight="1" collapsed="1" x14ac:dyDescent="0.3">
      <c r="B35" s="100" t="s">
        <v>57</v>
      </c>
      <c r="C35" s="14">
        <v>5115</v>
      </c>
      <c r="D35" s="14">
        <v>1</v>
      </c>
      <c r="E35" s="14">
        <v>7</v>
      </c>
      <c r="F35" s="14">
        <v>19</v>
      </c>
      <c r="G35" s="14">
        <v>9</v>
      </c>
      <c r="H35" s="14">
        <v>57</v>
      </c>
      <c r="I35" s="14">
        <v>823</v>
      </c>
      <c r="J35" s="14">
        <v>252</v>
      </c>
      <c r="K35" s="14">
        <v>168</v>
      </c>
      <c r="L35" s="14">
        <v>3</v>
      </c>
    </row>
    <row r="36" spans="2:12" s="1" customFormat="1" ht="14" customHeight="1" x14ac:dyDescent="0.3">
      <c r="B36" s="100" t="s">
        <v>58</v>
      </c>
      <c r="C36" s="14">
        <v>9889</v>
      </c>
      <c r="D36" s="14">
        <v>55</v>
      </c>
      <c r="E36" s="14">
        <v>19</v>
      </c>
      <c r="F36" s="14">
        <v>205</v>
      </c>
      <c r="G36" s="14">
        <v>60</v>
      </c>
      <c r="H36" s="14">
        <v>136</v>
      </c>
      <c r="I36" s="14">
        <v>3903</v>
      </c>
      <c r="J36" s="14">
        <v>2953</v>
      </c>
      <c r="K36" s="14">
        <v>1635</v>
      </c>
      <c r="L36" s="14">
        <v>184</v>
      </c>
    </row>
    <row r="37" spans="2:12" s="1" customFormat="1" ht="14" customHeight="1" x14ac:dyDescent="0.3">
      <c r="B37" s="102" t="s">
        <v>49</v>
      </c>
      <c r="C37" s="14">
        <v>35368</v>
      </c>
      <c r="D37" s="14">
        <v>330</v>
      </c>
      <c r="E37" s="14">
        <v>322</v>
      </c>
      <c r="F37" s="14">
        <v>825</v>
      </c>
      <c r="G37" s="14">
        <v>258</v>
      </c>
      <c r="H37" s="14">
        <v>673</v>
      </c>
      <c r="I37" s="14">
        <v>15048</v>
      </c>
      <c r="J37" s="14">
        <v>8746</v>
      </c>
      <c r="K37" s="14">
        <v>3141</v>
      </c>
      <c r="L37" s="14">
        <v>427</v>
      </c>
    </row>
    <row r="38" spans="2:12" s="1" customFormat="1" ht="14" customHeight="1" x14ac:dyDescent="0.3">
      <c r="B38" s="100" t="s">
        <v>50</v>
      </c>
      <c r="C38" s="77">
        <f>+C39+C40+C41</f>
        <v>153021</v>
      </c>
      <c r="D38" s="77">
        <f t="shared" ref="D38:L38" si="1">+D39+D40+D41</f>
        <v>1720</v>
      </c>
      <c r="E38" s="77">
        <f t="shared" si="1"/>
        <v>508</v>
      </c>
      <c r="F38" s="77">
        <f t="shared" si="1"/>
        <v>2228</v>
      </c>
      <c r="G38" s="77">
        <f t="shared" si="1"/>
        <v>807</v>
      </c>
      <c r="H38" s="77">
        <f t="shared" si="1"/>
        <v>1661</v>
      </c>
      <c r="I38" s="77">
        <f t="shared" si="1"/>
        <v>54724</v>
      </c>
      <c r="J38" s="77">
        <f t="shared" si="1"/>
        <v>30826</v>
      </c>
      <c r="K38" s="77">
        <f t="shared" si="1"/>
        <v>9491</v>
      </c>
      <c r="L38" s="77">
        <f t="shared" si="1"/>
        <v>2849</v>
      </c>
    </row>
    <row r="39" spans="2:12" s="1" customFormat="1" ht="14" hidden="1" customHeight="1" outlineLevel="1" x14ac:dyDescent="0.3">
      <c r="B39" s="99" t="s">
        <v>315</v>
      </c>
      <c r="C39" s="110">
        <v>8148</v>
      </c>
      <c r="D39" s="110">
        <v>20</v>
      </c>
      <c r="E39" s="110">
        <v>114</v>
      </c>
      <c r="F39" s="110">
        <v>439</v>
      </c>
      <c r="G39" s="110">
        <v>70</v>
      </c>
      <c r="H39" s="110">
        <v>33</v>
      </c>
      <c r="I39" s="110">
        <v>3572</v>
      </c>
      <c r="J39" s="110">
        <v>5171</v>
      </c>
      <c r="K39" s="110">
        <v>1360</v>
      </c>
      <c r="L39" s="110">
        <v>196</v>
      </c>
    </row>
    <row r="40" spans="2:12" s="1" customFormat="1" ht="14" hidden="1" customHeight="1" outlineLevel="1" x14ac:dyDescent="0.3">
      <c r="B40" s="99" t="s">
        <v>316</v>
      </c>
      <c r="C40" s="110">
        <v>34304</v>
      </c>
      <c r="D40" s="110">
        <v>475</v>
      </c>
      <c r="E40" s="110">
        <v>135</v>
      </c>
      <c r="F40" s="110">
        <v>721</v>
      </c>
      <c r="G40" s="110">
        <v>337</v>
      </c>
      <c r="H40" s="110">
        <v>842</v>
      </c>
      <c r="I40" s="110">
        <v>12056</v>
      </c>
      <c r="J40" s="110">
        <v>9695</v>
      </c>
      <c r="K40" s="110">
        <v>3265</v>
      </c>
      <c r="L40" s="110">
        <v>605</v>
      </c>
    </row>
    <row r="41" spans="2:12" s="1" customFormat="1" ht="14" hidden="1" customHeight="1" outlineLevel="1" x14ac:dyDescent="0.3">
      <c r="B41" s="99" t="s">
        <v>317</v>
      </c>
      <c r="C41" s="110">
        <v>110569</v>
      </c>
      <c r="D41" s="110">
        <v>1225</v>
      </c>
      <c r="E41" s="110">
        <v>259</v>
      </c>
      <c r="F41" s="110">
        <v>1068</v>
      </c>
      <c r="G41" s="110">
        <v>400</v>
      </c>
      <c r="H41" s="110">
        <v>786</v>
      </c>
      <c r="I41" s="110">
        <v>39096</v>
      </c>
      <c r="J41" s="110">
        <v>15960</v>
      </c>
      <c r="K41" s="110">
        <v>4866</v>
      </c>
      <c r="L41" s="110">
        <v>2048</v>
      </c>
    </row>
    <row r="42" spans="2:12" ht="14" customHeight="1" collapsed="1" x14ac:dyDescent="0.2">
      <c r="B42" s="10" t="s">
        <v>51</v>
      </c>
      <c r="C42" s="14">
        <v>45781</v>
      </c>
      <c r="D42" s="14">
        <v>276</v>
      </c>
      <c r="E42" s="14">
        <v>290</v>
      </c>
      <c r="F42" s="14">
        <v>3450</v>
      </c>
      <c r="G42" s="14">
        <v>257</v>
      </c>
      <c r="H42" s="14">
        <v>638</v>
      </c>
      <c r="I42" s="14">
        <v>18837</v>
      </c>
      <c r="J42" s="14">
        <v>8062</v>
      </c>
      <c r="K42" s="14">
        <v>3733</v>
      </c>
      <c r="L42" s="14">
        <v>248</v>
      </c>
    </row>
    <row r="43" spans="2:12" ht="14" customHeight="1" x14ac:dyDescent="0.2">
      <c r="B43" s="10" t="s">
        <v>52</v>
      </c>
      <c r="C43" s="14">
        <v>42694</v>
      </c>
      <c r="D43" s="14">
        <v>1122</v>
      </c>
      <c r="E43" s="14">
        <v>191</v>
      </c>
      <c r="F43" s="14">
        <v>764</v>
      </c>
      <c r="G43" s="14">
        <v>71</v>
      </c>
      <c r="H43" s="14">
        <v>612</v>
      </c>
      <c r="I43" s="14">
        <v>6815</v>
      </c>
      <c r="J43" s="14">
        <v>7871</v>
      </c>
      <c r="K43" s="14">
        <v>2316</v>
      </c>
      <c r="L43" s="14">
        <v>652</v>
      </c>
    </row>
    <row r="44" spans="2:12" ht="14" customHeight="1" x14ac:dyDescent="0.2">
      <c r="B44" s="10" t="s">
        <v>61</v>
      </c>
      <c r="C44" s="14">
        <v>35365</v>
      </c>
      <c r="D44" s="14">
        <v>229</v>
      </c>
      <c r="E44" s="14">
        <v>98</v>
      </c>
      <c r="F44" s="14">
        <v>99</v>
      </c>
      <c r="G44" s="14">
        <v>137</v>
      </c>
      <c r="H44" s="14">
        <v>929</v>
      </c>
      <c r="I44" s="14">
        <v>16558</v>
      </c>
      <c r="J44" s="14">
        <v>5611</v>
      </c>
      <c r="K44" s="14">
        <v>3664</v>
      </c>
      <c r="L44" s="14">
        <v>416</v>
      </c>
    </row>
    <row r="45" spans="2:12" ht="14" customHeight="1" x14ac:dyDescent="0.2">
      <c r="B45" s="10" t="s">
        <v>60</v>
      </c>
      <c r="C45" s="14">
        <v>47157</v>
      </c>
      <c r="D45" s="14">
        <v>22</v>
      </c>
      <c r="E45" s="14">
        <v>30</v>
      </c>
      <c r="F45" s="14">
        <v>5165</v>
      </c>
      <c r="G45" s="14">
        <v>222</v>
      </c>
      <c r="H45" s="14">
        <v>8864</v>
      </c>
      <c r="I45" s="14">
        <v>30440</v>
      </c>
      <c r="J45" s="14">
        <v>10098</v>
      </c>
      <c r="K45" s="14">
        <v>4739</v>
      </c>
      <c r="L45" s="14">
        <v>381</v>
      </c>
    </row>
    <row r="46" spans="2:12" ht="14" customHeight="1" x14ac:dyDescent="0.2">
      <c r="B46" s="10" t="s">
        <v>59</v>
      </c>
      <c r="C46" s="14">
        <v>2409</v>
      </c>
      <c r="D46" s="14">
        <v>42</v>
      </c>
      <c r="E46" s="14">
        <v>11</v>
      </c>
      <c r="F46" s="14">
        <v>150</v>
      </c>
      <c r="G46" s="14">
        <v>57</v>
      </c>
      <c r="H46" s="14">
        <v>98</v>
      </c>
      <c r="I46" s="14">
        <v>1214</v>
      </c>
      <c r="J46" s="14">
        <v>774</v>
      </c>
      <c r="K46" s="14">
        <v>597</v>
      </c>
      <c r="L46" s="14">
        <v>47</v>
      </c>
    </row>
    <row r="47" spans="2:12" ht="14" customHeight="1" x14ac:dyDescent="0.2">
      <c r="B47" s="10" t="s">
        <v>62</v>
      </c>
      <c r="C47" s="14">
        <v>31972</v>
      </c>
      <c r="D47" s="14">
        <v>202</v>
      </c>
      <c r="E47" s="14">
        <v>206</v>
      </c>
      <c r="F47" s="14">
        <v>2018</v>
      </c>
      <c r="G47" s="14">
        <v>2584</v>
      </c>
      <c r="H47" s="14">
        <v>1672</v>
      </c>
      <c r="I47" s="14">
        <v>12655</v>
      </c>
      <c r="J47" s="14">
        <v>8790</v>
      </c>
      <c r="K47" s="14">
        <v>4279</v>
      </c>
      <c r="L47" s="14">
        <v>463</v>
      </c>
    </row>
    <row r="48" spans="2:12" ht="14" customHeight="1" x14ac:dyDescent="0.2">
      <c r="B48" s="10" t="s">
        <v>63</v>
      </c>
      <c r="C48" s="14">
        <v>68208</v>
      </c>
      <c r="D48" s="14">
        <v>500</v>
      </c>
      <c r="E48" s="14">
        <v>205</v>
      </c>
      <c r="F48" s="14">
        <v>424</v>
      </c>
      <c r="G48" s="14">
        <v>88</v>
      </c>
      <c r="H48" s="14">
        <v>544</v>
      </c>
      <c r="I48" s="14">
        <v>8339</v>
      </c>
      <c r="J48" s="14">
        <v>8055</v>
      </c>
      <c r="K48" s="14">
        <v>1982</v>
      </c>
      <c r="L48" s="14">
        <v>1710</v>
      </c>
    </row>
    <row r="49" spans="2:12" ht="14" customHeight="1" x14ac:dyDescent="0.2">
      <c r="B49" s="10" t="s">
        <v>69</v>
      </c>
      <c r="C49" s="14">
        <v>1735</v>
      </c>
      <c r="D49" s="14">
        <v>13</v>
      </c>
      <c r="E49" s="14">
        <v>7</v>
      </c>
      <c r="F49" s="14">
        <v>37</v>
      </c>
      <c r="G49" s="14">
        <v>67</v>
      </c>
      <c r="H49" s="14">
        <v>440</v>
      </c>
      <c r="I49" s="14">
        <v>873</v>
      </c>
      <c r="J49" s="14">
        <v>428</v>
      </c>
      <c r="K49" s="14">
        <v>673</v>
      </c>
      <c r="L49" s="14">
        <v>43</v>
      </c>
    </row>
    <row r="50" spans="2:12" ht="14" customHeight="1" x14ac:dyDescent="0.2">
      <c r="B50" s="10" t="s">
        <v>64</v>
      </c>
      <c r="C50" s="14">
        <v>9103</v>
      </c>
      <c r="D50" s="14">
        <v>340</v>
      </c>
      <c r="E50" s="14">
        <v>581</v>
      </c>
      <c r="F50" s="14">
        <v>337</v>
      </c>
      <c r="G50" s="14">
        <v>245</v>
      </c>
      <c r="H50" s="14">
        <v>1538</v>
      </c>
      <c r="I50" s="14">
        <v>3145</v>
      </c>
      <c r="J50" s="14">
        <v>2673</v>
      </c>
      <c r="K50" s="14">
        <v>3512</v>
      </c>
      <c r="L50" s="14">
        <v>305</v>
      </c>
    </row>
    <row r="51" spans="2:12" ht="14" customHeight="1" x14ac:dyDescent="0.2">
      <c r="B51" s="10" t="s">
        <v>65</v>
      </c>
      <c r="C51" s="14">
        <v>53372</v>
      </c>
      <c r="D51" s="14">
        <v>1525</v>
      </c>
      <c r="E51" s="14">
        <v>628</v>
      </c>
      <c r="F51" s="14">
        <v>1395</v>
      </c>
      <c r="G51" s="14">
        <v>651</v>
      </c>
      <c r="H51" s="14">
        <v>1187</v>
      </c>
      <c r="I51" s="14">
        <v>12236</v>
      </c>
      <c r="J51" s="14">
        <v>9991</v>
      </c>
      <c r="K51" s="14">
        <v>12254</v>
      </c>
      <c r="L51" s="14">
        <v>3524</v>
      </c>
    </row>
    <row r="52" spans="2:12" ht="14" customHeight="1" x14ac:dyDescent="0.2">
      <c r="B52" s="10" t="s">
        <v>66</v>
      </c>
      <c r="C52" s="14">
        <v>3555</v>
      </c>
      <c r="D52" s="14">
        <v>302</v>
      </c>
      <c r="E52" s="14">
        <v>1</v>
      </c>
      <c r="F52" s="14">
        <v>161</v>
      </c>
      <c r="G52" s="14">
        <v>38</v>
      </c>
      <c r="H52" s="14">
        <v>268</v>
      </c>
      <c r="I52" s="14">
        <v>1244</v>
      </c>
      <c r="J52" s="14">
        <v>1654</v>
      </c>
      <c r="K52" s="14">
        <v>967</v>
      </c>
      <c r="L52" s="14">
        <v>78</v>
      </c>
    </row>
    <row r="53" spans="2:12" ht="14" customHeight="1" x14ac:dyDescent="0.2">
      <c r="B53" s="10" t="s">
        <v>67</v>
      </c>
      <c r="C53" s="14">
        <v>7340</v>
      </c>
      <c r="D53" s="14">
        <v>235</v>
      </c>
      <c r="E53" s="14">
        <v>123</v>
      </c>
      <c r="F53" s="14">
        <v>369</v>
      </c>
      <c r="G53" s="14">
        <v>141</v>
      </c>
      <c r="H53" s="14">
        <v>546</v>
      </c>
      <c r="I53" s="14">
        <v>2572</v>
      </c>
      <c r="J53" s="14">
        <v>3061</v>
      </c>
      <c r="K53" s="14">
        <v>2500</v>
      </c>
      <c r="L53" s="14">
        <v>139</v>
      </c>
    </row>
    <row r="54" spans="2:12" ht="14" customHeight="1" x14ac:dyDescent="0.2">
      <c r="B54" s="86" t="s">
        <v>68</v>
      </c>
      <c r="C54" s="154">
        <v>3</v>
      </c>
      <c r="D54" s="46" t="s">
        <v>100</v>
      </c>
      <c r="E54" s="46" t="s">
        <v>100</v>
      </c>
      <c r="F54" s="46" t="s">
        <v>100</v>
      </c>
      <c r="G54" s="46" t="s">
        <v>100</v>
      </c>
      <c r="H54" s="46" t="s">
        <v>100</v>
      </c>
      <c r="I54" s="154">
        <v>2</v>
      </c>
      <c r="J54" s="154">
        <v>6</v>
      </c>
      <c r="K54" s="46" t="s">
        <v>100</v>
      </c>
      <c r="L54" s="46" t="s">
        <v>100</v>
      </c>
    </row>
    <row r="55" spans="2:12" ht="7.5" customHeight="1" x14ac:dyDescent="0.2"/>
    <row r="56" spans="2:12" ht="12.75" customHeight="1" x14ac:dyDescent="0.2">
      <c r="B56" s="185" t="s">
        <v>134</v>
      </c>
      <c r="C56" s="185"/>
      <c r="D56" s="185"/>
      <c r="E56" s="185"/>
      <c r="F56" s="185"/>
      <c r="G56" s="185"/>
      <c r="H56" s="185"/>
      <c r="I56" s="185"/>
    </row>
    <row r="57" spans="2:12" ht="14" customHeight="1" x14ac:dyDescent="0.2">
      <c r="B57" s="21"/>
      <c r="C57" s="21"/>
      <c r="D57" s="21"/>
      <c r="E57" s="21"/>
      <c r="F57" s="21"/>
      <c r="G57" s="21"/>
      <c r="H57" s="21"/>
    </row>
  </sheetData>
  <mergeCells count="13">
    <mergeCell ref="L5:L6"/>
    <mergeCell ref="B2:L2"/>
    <mergeCell ref="B3:L3"/>
    <mergeCell ref="B56:I56"/>
    <mergeCell ref="I5:I6"/>
    <mergeCell ref="J5:J6"/>
    <mergeCell ref="K5:K6"/>
    <mergeCell ref="C5:C6"/>
    <mergeCell ref="D5:D6"/>
    <mergeCell ref="F5:F6"/>
    <mergeCell ref="G5:G6"/>
    <mergeCell ref="H5:H6"/>
    <mergeCell ref="E5:E6"/>
  </mergeCells>
  <printOptions horizontalCentered="1"/>
  <pageMargins left="0" right="0" top="0.78740157480314965" bottom="0.19685039370078741" header="0.51181102362204722" footer="0.51181102362204722"/>
  <pageSetup paperSize="9" scale="8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L57"/>
  <sheetViews>
    <sheetView workbookViewId="0"/>
  </sheetViews>
  <sheetFormatPr defaultColWidth="9.1796875" defaultRowHeight="13.5" customHeight="1" outlineLevelRow="1" x14ac:dyDescent="0.2"/>
  <cols>
    <col min="1" max="1" width="3.08984375" style="10" customWidth="1"/>
    <col min="2" max="2" width="58.453125" style="10" customWidth="1"/>
    <col min="3" max="3" width="8.453125" style="11" customWidth="1"/>
    <col min="4" max="6" width="11" style="11" customWidth="1"/>
    <col min="7" max="7" width="9.1796875" style="11" customWidth="1"/>
    <col min="8" max="8" width="7.36328125" style="10" customWidth="1"/>
    <col min="9" max="11" width="8.54296875" style="10" customWidth="1"/>
    <col min="12" max="12" width="7.1796875" style="10" customWidth="1"/>
    <col min="13" max="147" width="9.1796875" style="10"/>
    <col min="148" max="148" width="51.1796875" style="10" customWidth="1"/>
    <col min="149" max="156" width="9.81640625" style="10" customWidth="1"/>
    <col min="157" max="403" width="9.1796875" style="10"/>
    <col min="404" max="404" width="51.1796875" style="10" customWidth="1"/>
    <col min="405" max="412" width="9.81640625" style="10" customWidth="1"/>
    <col min="413" max="659" width="9.1796875" style="10"/>
    <col min="660" max="660" width="51.1796875" style="10" customWidth="1"/>
    <col min="661" max="668" width="9.81640625" style="10" customWidth="1"/>
    <col min="669" max="915" width="9.1796875" style="10"/>
    <col min="916" max="916" width="51.1796875" style="10" customWidth="1"/>
    <col min="917" max="924" width="9.81640625" style="10" customWidth="1"/>
    <col min="925" max="1171" width="9.1796875" style="10"/>
    <col min="1172" max="1172" width="51.1796875" style="10" customWidth="1"/>
    <col min="1173" max="1180" width="9.81640625" style="10" customWidth="1"/>
    <col min="1181" max="1427" width="9.1796875" style="10"/>
    <col min="1428" max="1428" width="51.1796875" style="10" customWidth="1"/>
    <col min="1429" max="1436" width="9.81640625" style="10" customWidth="1"/>
    <col min="1437" max="1683" width="9.1796875" style="10"/>
    <col min="1684" max="1684" width="51.1796875" style="10" customWidth="1"/>
    <col min="1685" max="1692" width="9.81640625" style="10" customWidth="1"/>
    <col min="1693" max="1939" width="9.1796875" style="10"/>
    <col min="1940" max="1940" width="51.1796875" style="10" customWidth="1"/>
    <col min="1941" max="1948" width="9.81640625" style="10" customWidth="1"/>
    <col min="1949" max="2195" width="9.1796875" style="10"/>
    <col min="2196" max="2196" width="51.1796875" style="10" customWidth="1"/>
    <col min="2197" max="2204" width="9.81640625" style="10" customWidth="1"/>
    <col min="2205" max="2451" width="9.1796875" style="10"/>
    <col min="2452" max="2452" width="51.1796875" style="10" customWidth="1"/>
    <col min="2453" max="2460" width="9.81640625" style="10" customWidth="1"/>
    <col min="2461" max="2707" width="9.1796875" style="10"/>
    <col min="2708" max="2708" width="51.1796875" style="10" customWidth="1"/>
    <col min="2709" max="2716" width="9.81640625" style="10" customWidth="1"/>
    <col min="2717" max="2963" width="9.1796875" style="10"/>
    <col min="2964" max="2964" width="51.1796875" style="10" customWidth="1"/>
    <col min="2965" max="2972" width="9.81640625" style="10" customWidth="1"/>
    <col min="2973" max="3219" width="9.1796875" style="10"/>
    <col min="3220" max="3220" width="51.1796875" style="10" customWidth="1"/>
    <col min="3221" max="3228" width="9.81640625" style="10" customWidth="1"/>
    <col min="3229" max="3475" width="9.1796875" style="10"/>
    <col min="3476" max="3476" width="51.1796875" style="10" customWidth="1"/>
    <col min="3477" max="3484" width="9.81640625" style="10" customWidth="1"/>
    <col min="3485" max="3731" width="9.1796875" style="10"/>
    <col min="3732" max="3732" width="51.1796875" style="10" customWidth="1"/>
    <col min="3733" max="3740" width="9.81640625" style="10" customWidth="1"/>
    <col min="3741" max="3987" width="9.1796875" style="10"/>
    <col min="3988" max="3988" width="51.1796875" style="10" customWidth="1"/>
    <col min="3989" max="3996" width="9.81640625" style="10" customWidth="1"/>
    <col min="3997" max="4243" width="9.1796875" style="10"/>
    <col min="4244" max="4244" width="51.1796875" style="10" customWidth="1"/>
    <col min="4245" max="4252" width="9.81640625" style="10" customWidth="1"/>
    <col min="4253" max="4499" width="9.1796875" style="10"/>
    <col min="4500" max="4500" width="51.1796875" style="10" customWidth="1"/>
    <col min="4501" max="4508" width="9.81640625" style="10" customWidth="1"/>
    <col min="4509" max="4755" width="9.1796875" style="10"/>
    <col min="4756" max="4756" width="51.1796875" style="10" customWidth="1"/>
    <col min="4757" max="4764" width="9.81640625" style="10" customWidth="1"/>
    <col min="4765" max="5011" width="9.1796875" style="10"/>
    <col min="5012" max="5012" width="51.1796875" style="10" customWidth="1"/>
    <col min="5013" max="5020" width="9.81640625" style="10" customWidth="1"/>
    <col min="5021" max="5267" width="9.1796875" style="10"/>
    <col min="5268" max="5268" width="51.1796875" style="10" customWidth="1"/>
    <col min="5269" max="5276" width="9.81640625" style="10" customWidth="1"/>
    <col min="5277" max="5523" width="9.1796875" style="10"/>
    <col min="5524" max="5524" width="51.1796875" style="10" customWidth="1"/>
    <col min="5525" max="5532" width="9.81640625" style="10" customWidth="1"/>
    <col min="5533" max="5779" width="9.1796875" style="10"/>
    <col min="5780" max="5780" width="51.1796875" style="10" customWidth="1"/>
    <col min="5781" max="5788" width="9.81640625" style="10" customWidth="1"/>
    <col min="5789" max="6035" width="9.1796875" style="10"/>
    <col min="6036" max="6036" width="51.1796875" style="10" customWidth="1"/>
    <col min="6037" max="6044" width="9.81640625" style="10" customWidth="1"/>
    <col min="6045" max="6291" width="9.1796875" style="10"/>
    <col min="6292" max="6292" width="51.1796875" style="10" customWidth="1"/>
    <col min="6293" max="6300" width="9.81640625" style="10" customWidth="1"/>
    <col min="6301" max="6547" width="9.1796875" style="10"/>
    <col min="6548" max="6548" width="51.1796875" style="10" customWidth="1"/>
    <col min="6549" max="6556" width="9.81640625" style="10" customWidth="1"/>
    <col min="6557" max="6803" width="9.1796875" style="10"/>
    <col min="6804" max="6804" width="51.1796875" style="10" customWidth="1"/>
    <col min="6805" max="6812" width="9.81640625" style="10" customWidth="1"/>
    <col min="6813" max="7059" width="9.1796875" style="10"/>
    <col min="7060" max="7060" width="51.1796875" style="10" customWidth="1"/>
    <col min="7061" max="7068" width="9.81640625" style="10" customWidth="1"/>
    <col min="7069" max="7315" width="9.1796875" style="10"/>
    <col min="7316" max="7316" width="51.1796875" style="10" customWidth="1"/>
    <col min="7317" max="7324" width="9.81640625" style="10" customWidth="1"/>
    <col min="7325" max="7571" width="9.1796875" style="10"/>
    <col min="7572" max="7572" width="51.1796875" style="10" customWidth="1"/>
    <col min="7573" max="7580" width="9.81640625" style="10" customWidth="1"/>
    <col min="7581" max="7827" width="9.1796875" style="10"/>
    <col min="7828" max="7828" width="51.1796875" style="10" customWidth="1"/>
    <col min="7829" max="7836" width="9.81640625" style="10" customWidth="1"/>
    <col min="7837" max="8083" width="9.1796875" style="10"/>
    <col min="8084" max="8084" width="51.1796875" style="10" customWidth="1"/>
    <col min="8085" max="8092" width="9.81640625" style="10" customWidth="1"/>
    <col min="8093" max="8339" width="9.1796875" style="10"/>
    <col min="8340" max="8340" width="51.1796875" style="10" customWidth="1"/>
    <col min="8341" max="8348" width="9.81640625" style="10" customWidth="1"/>
    <col min="8349" max="8595" width="9.1796875" style="10"/>
    <col min="8596" max="8596" width="51.1796875" style="10" customWidth="1"/>
    <col min="8597" max="8604" width="9.81640625" style="10" customWidth="1"/>
    <col min="8605" max="8851" width="9.1796875" style="10"/>
    <col min="8852" max="8852" width="51.1796875" style="10" customWidth="1"/>
    <col min="8853" max="8860" width="9.81640625" style="10" customWidth="1"/>
    <col min="8861" max="9107" width="9.1796875" style="10"/>
    <col min="9108" max="9108" width="51.1796875" style="10" customWidth="1"/>
    <col min="9109" max="9116" width="9.81640625" style="10" customWidth="1"/>
    <col min="9117" max="9363" width="9.1796875" style="10"/>
    <col min="9364" max="9364" width="51.1796875" style="10" customWidth="1"/>
    <col min="9365" max="9372" width="9.81640625" style="10" customWidth="1"/>
    <col min="9373" max="9619" width="9.1796875" style="10"/>
    <col min="9620" max="9620" width="51.1796875" style="10" customWidth="1"/>
    <col min="9621" max="9628" width="9.81640625" style="10" customWidth="1"/>
    <col min="9629" max="9875" width="9.1796875" style="10"/>
    <col min="9876" max="9876" width="51.1796875" style="10" customWidth="1"/>
    <col min="9877" max="9884" width="9.81640625" style="10" customWidth="1"/>
    <col min="9885" max="10131" width="9.1796875" style="10"/>
    <col min="10132" max="10132" width="51.1796875" style="10" customWidth="1"/>
    <col min="10133" max="10140" width="9.81640625" style="10" customWidth="1"/>
    <col min="10141" max="10387" width="9.1796875" style="10"/>
    <col min="10388" max="10388" width="51.1796875" style="10" customWidth="1"/>
    <col min="10389" max="10396" width="9.81640625" style="10" customWidth="1"/>
    <col min="10397" max="10643" width="9.1796875" style="10"/>
    <col min="10644" max="10644" width="51.1796875" style="10" customWidth="1"/>
    <col min="10645" max="10652" width="9.81640625" style="10" customWidth="1"/>
    <col min="10653" max="10899" width="9.1796875" style="10"/>
    <col min="10900" max="10900" width="51.1796875" style="10" customWidth="1"/>
    <col min="10901" max="10908" width="9.81640625" style="10" customWidth="1"/>
    <col min="10909" max="11155" width="9.1796875" style="10"/>
    <col min="11156" max="11156" width="51.1796875" style="10" customWidth="1"/>
    <col min="11157" max="11164" width="9.81640625" style="10" customWidth="1"/>
    <col min="11165" max="11411" width="9.1796875" style="10"/>
    <col min="11412" max="11412" width="51.1796875" style="10" customWidth="1"/>
    <col min="11413" max="11420" width="9.81640625" style="10" customWidth="1"/>
    <col min="11421" max="11667" width="9.1796875" style="10"/>
    <col min="11668" max="11668" width="51.1796875" style="10" customWidth="1"/>
    <col min="11669" max="11676" width="9.81640625" style="10" customWidth="1"/>
    <col min="11677" max="11923" width="9.1796875" style="10"/>
    <col min="11924" max="11924" width="51.1796875" style="10" customWidth="1"/>
    <col min="11925" max="11932" width="9.81640625" style="10" customWidth="1"/>
    <col min="11933" max="12179" width="9.1796875" style="10"/>
    <col min="12180" max="12180" width="51.1796875" style="10" customWidth="1"/>
    <col min="12181" max="12188" width="9.81640625" style="10" customWidth="1"/>
    <col min="12189" max="12435" width="9.1796875" style="10"/>
    <col min="12436" max="12436" width="51.1796875" style="10" customWidth="1"/>
    <col min="12437" max="12444" width="9.81640625" style="10" customWidth="1"/>
    <col min="12445" max="12691" width="9.1796875" style="10"/>
    <col min="12692" max="12692" width="51.1796875" style="10" customWidth="1"/>
    <col min="12693" max="12700" width="9.81640625" style="10" customWidth="1"/>
    <col min="12701" max="12947" width="9.1796875" style="10"/>
    <col min="12948" max="12948" width="51.1796875" style="10" customWidth="1"/>
    <col min="12949" max="12956" width="9.81640625" style="10" customWidth="1"/>
    <col min="12957" max="13203" width="9.1796875" style="10"/>
    <col min="13204" max="13204" width="51.1796875" style="10" customWidth="1"/>
    <col min="13205" max="13212" width="9.81640625" style="10" customWidth="1"/>
    <col min="13213" max="13459" width="9.1796875" style="10"/>
    <col min="13460" max="13460" width="51.1796875" style="10" customWidth="1"/>
    <col min="13461" max="13468" width="9.81640625" style="10" customWidth="1"/>
    <col min="13469" max="13715" width="9.1796875" style="10"/>
    <col min="13716" max="13716" width="51.1796875" style="10" customWidth="1"/>
    <col min="13717" max="13724" width="9.81640625" style="10" customWidth="1"/>
    <col min="13725" max="13971" width="9.1796875" style="10"/>
    <col min="13972" max="13972" width="51.1796875" style="10" customWidth="1"/>
    <col min="13973" max="13980" width="9.81640625" style="10" customWidth="1"/>
    <col min="13981" max="14227" width="9.1796875" style="10"/>
    <col min="14228" max="14228" width="51.1796875" style="10" customWidth="1"/>
    <col min="14229" max="14236" width="9.81640625" style="10" customWidth="1"/>
    <col min="14237" max="14483" width="9.1796875" style="10"/>
    <col min="14484" max="14484" width="51.1796875" style="10" customWidth="1"/>
    <col min="14485" max="14492" width="9.81640625" style="10" customWidth="1"/>
    <col min="14493" max="14739" width="9.1796875" style="10"/>
    <col min="14740" max="14740" width="51.1796875" style="10" customWidth="1"/>
    <col min="14741" max="14748" width="9.81640625" style="10" customWidth="1"/>
    <col min="14749" max="14995" width="9.1796875" style="10"/>
    <col min="14996" max="14996" width="51.1796875" style="10" customWidth="1"/>
    <col min="14997" max="15004" width="9.81640625" style="10" customWidth="1"/>
    <col min="15005" max="15251" width="9.1796875" style="10"/>
    <col min="15252" max="15252" width="51.1796875" style="10" customWidth="1"/>
    <col min="15253" max="15260" width="9.81640625" style="10" customWidth="1"/>
    <col min="15261" max="15507" width="9.1796875" style="10"/>
    <col min="15508" max="15508" width="51.1796875" style="10" customWidth="1"/>
    <col min="15509" max="15516" width="9.81640625" style="10" customWidth="1"/>
    <col min="15517" max="15763" width="9.1796875" style="10"/>
    <col min="15764" max="15764" width="51.1796875" style="10" customWidth="1"/>
    <col min="15765" max="15772" width="9.81640625" style="10" customWidth="1"/>
    <col min="15773" max="16019" width="9.1796875" style="10"/>
    <col min="16020" max="16020" width="51.1796875" style="10" customWidth="1"/>
    <col min="16021" max="16028" width="9.81640625" style="10" customWidth="1"/>
    <col min="16029" max="16384" width="9.1796875" style="10"/>
  </cols>
  <sheetData>
    <row r="1" spans="2:12" s="1" customFormat="1" ht="17.25" customHeight="1" x14ac:dyDescent="0.3">
      <c r="B1" s="40"/>
      <c r="C1" s="41"/>
      <c r="D1" s="42"/>
      <c r="E1" s="42"/>
      <c r="L1" s="36" t="s">
        <v>195</v>
      </c>
    </row>
    <row r="2" spans="2:12" s="1" customFormat="1" ht="18.75" customHeight="1" x14ac:dyDescent="0.3">
      <c r="B2" s="176" t="s">
        <v>194</v>
      </c>
      <c r="C2" s="176"/>
      <c r="D2" s="176"/>
      <c r="E2" s="176"/>
      <c r="F2" s="176"/>
      <c r="G2" s="176"/>
      <c r="H2" s="176"/>
      <c r="I2" s="176"/>
      <c r="J2" s="176"/>
      <c r="K2" s="176"/>
      <c r="L2" s="176"/>
    </row>
    <row r="3" spans="2:12" s="1" customFormat="1" ht="15.75" customHeight="1" x14ac:dyDescent="0.3">
      <c r="B3" s="177">
        <v>2020</v>
      </c>
      <c r="C3" s="177"/>
      <c r="D3" s="177"/>
      <c r="E3" s="177"/>
      <c r="F3" s="177"/>
      <c r="G3" s="177"/>
      <c r="H3" s="177"/>
      <c r="I3" s="177"/>
      <c r="J3" s="177"/>
      <c r="K3" s="177"/>
      <c r="L3" s="177"/>
    </row>
    <row r="4" spans="2:12" ht="10.5" customHeight="1" x14ac:dyDescent="0.2">
      <c r="B4" s="10" t="s">
        <v>115</v>
      </c>
    </row>
    <row r="5" spans="2:12" ht="13.5" customHeight="1" x14ac:dyDescent="0.2">
      <c r="B5" s="37" t="s">
        <v>72</v>
      </c>
      <c r="C5" s="181" t="s">
        <v>2</v>
      </c>
      <c r="D5" s="181" t="s">
        <v>288</v>
      </c>
      <c r="E5" s="181" t="s">
        <v>290</v>
      </c>
      <c r="F5" s="181" t="s">
        <v>289</v>
      </c>
      <c r="G5" s="181" t="s">
        <v>192</v>
      </c>
      <c r="H5" s="181" t="s">
        <v>71</v>
      </c>
      <c r="I5" s="181" t="s">
        <v>7</v>
      </c>
      <c r="J5" s="181" t="s">
        <v>191</v>
      </c>
      <c r="K5" s="181" t="s">
        <v>9</v>
      </c>
      <c r="L5" s="181" t="s">
        <v>193</v>
      </c>
    </row>
    <row r="6" spans="2:12" ht="75.75" customHeight="1" x14ac:dyDescent="0.25">
      <c r="B6" s="43" t="s">
        <v>46</v>
      </c>
      <c r="C6" s="191"/>
      <c r="D6" s="191" t="s">
        <v>3</v>
      </c>
      <c r="E6" s="191"/>
      <c r="F6" s="191" t="s">
        <v>4</v>
      </c>
      <c r="G6" s="191" t="s">
        <v>5</v>
      </c>
      <c r="H6" s="191" t="s">
        <v>6</v>
      </c>
      <c r="I6" s="191" t="s">
        <v>7</v>
      </c>
      <c r="J6" s="191" t="s">
        <v>8</v>
      </c>
      <c r="K6" s="191" t="s">
        <v>9</v>
      </c>
      <c r="L6" s="191" t="s">
        <v>9</v>
      </c>
    </row>
    <row r="7" spans="2:12" ht="14" customHeight="1" x14ac:dyDescent="0.25">
      <c r="B7" s="40" t="s">
        <v>0</v>
      </c>
      <c r="C7" s="64">
        <f>+'Q22'!C7/'Q12'!$C7*100</f>
        <v>73.251306522379338</v>
      </c>
      <c r="D7" s="64">
        <f>+'Q22'!D7/'Q12'!$C7*100</f>
        <v>1.1169955226339092</v>
      </c>
      <c r="E7" s="64">
        <f>+'Q22'!E7/'Q12'!$C7*100</f>
        <v>0.51272580250672595</v>
      </c>
      <c r="F7" s="64">
        <f>+'Q22'!F7/'Q12'!$C7*100</f>
        <v>2.1284709570182838</v>
      </c>
      <c r="G7" s="64">
        <f>+'Q22'!G7/'Q12'!$C7*100</f>
        <v>0.65518291313310806</v>
      </c>
      <c r="H7" s="64">
        <f>+'Q22'!H7/'Q12'!$C7*100</f>
        <v>2.1548260216331152</v>
      </c>
      <c r="I7" s="64">
        <f>+'Q22'!I7/'Q12'!$C7*100</f>
        <v>24.32881936298611</v>
      </c>
      <c r="J7" s="64">
        <f>+'Q22'!J7/'Q12'!$C7*100</f>
        <v>15.524929994359619</v>
      </c>
      <c r="K7" s="64">
        <f>+'Q22'!K7/'Q12'!$C7*100</f>
        <v>7.2548305139736744</v>
      </c>
      <c r="L7" s="64">
        <f>+'Q22'!L7/'Q12'!$C7*100</f>
        <v>1.466998767102091</v>
      </c>
    </row>
    <row r="8" spans="2:12" ht="14" customHeight="1" x14ac:dyDescent="0.2">
      <c r="B8" s="10" t="s">
        <v>53</v>
      </c>
      <c r="C8" s="31">
        <f>+'Q22'!C8/'Q12'!$C8*100</f>
        <v>62.504809542131589</v>
      </c>
      <c r="D8" s="31">
        <f>+'Q22'!D8/'Q12'!$C8*100</f>
        <v>1.6352443247402846</v>
      </c>
      <c r="E8" s="31">
        <f>+'Q22'!E8/'Q12'!$C8*100</f>
        <v>0.78876490958060785</v>
      </c>
      <c r="F8" s="31">
        <f>+'Q22'!F8/'Q12'!$C8*100</f>
        <v>1.9719122739515198</v>
      </c>
      <c r="G8" s="31">
        <f>+'Q22'!G8/'Q12'!$C8*100</f>
        <v>0.36552520200076954</v>
      </c>
      <c r="H8" s="31">
        <f>+'Q22'!H8/'Q12'!$C8*100</f>
        <v>0.95228934205463645</v>
      </c>
      <c r="I8" s="31">
        <f>+'Q22'!I8/'Q12'!$C8*100</f>
        <v>20.959984609465181</v>
      </c>
      <c r="J8" s="31">
        <f>+'Q22'!J8/'Q12'!$C8*100</f>
        <v>18.189688341669875</v>
      </c>
      <c r="K8" s="31">
        <f>+'Q22'!K8/'Q12'!$C8*100</f>
        <v>9.3786071565986919</v>
      </c>
      <c r="L8" s="31">
        <f>+'Q22'!L8/'Q12'!$C8*100</f>
        <v>1.3081954597922278</v>
      </c>
    </row>
    <row r="9" spans="2:12" ht="14" customHeight="1" x14ac:dyDescent="0.2">
      <c r="B9" s="10" t="s">
        <v>47</v>
      </c>
      <c r="C9" s="31">
        <f>+'Q22'!C9/'Q12'!$C9*100</f>
        <v>62.928571428571431</v>
      </c>
      <c r="D9" s="31">
        <f>+'Q22'!D9/'Q12'!$C9*100</f>
        <v>1.25</v>
      </c>
      <c r="E9" s="31">
        <f>+'Q22'!E9/'Q12'!$C9*100</f>
        <v>0.5357142857142857</v>
      </c>
      <c r="F9" s="31">
        <f>+'Q22'!F9/'Q12'!$C9*100</f>
        <v>2.0714285714285712</v>
      </c>
      <c r="G9" s="31">
        <f>+'Q22'!G9/'Q12'!$C9*100</f>
        <v>0.2142857142857143</v>
      </c>
      <c r="H9" s="31">
        <f>+'Q22'!H9/'Q12'!$C9*100</f>
        <v>1.2857142857142856</v>
      </c>
      <c r="I9" s="31">
        <f>+'Q22'!I9/'Q12'!$C9*100</f>
        <v>29.678571428571427</v>
      </c>
      <c r="J9" s="31">
        <f>+'Q22'!J9/'Q12'!$C9*100</f>
        <v>23.857142857142858</v>
      </c>
      <c r="K9" s="31">
        <f>+'Q22'!K9/'Q12'!$C9*100</f>
        <v>4.8214285714285721</v>
      </c>
      <c r="L9" s="31">
        <f>+'Q22'!L9/'Q12'!$C9*100</f>
        <v>0.2857142857142857</v>
      </c>
    </row>
    <row r="10" spans="2:12" ht="14" customHeight="1" x14ac:dyDescent="0.2">
      <c r="B10" s="10" t="s">
        <v>48</v>
      </c>
      <c r="C10" s="31">
        <f>+'Q22'!C10/'Q12'!$C10*100</f>
        <v>74.824927403661533</v>
      </c>
      <c r="D10" s="31">
        <f>+'Q22'!D10/'Q12'!$C10*100</f>
        <v>1.7561194506409621</v>
      </c>
      <c r="E10" s="31">
        <f>+'Q22'!E10/'Q12'!$C10*100</f>
        <v>0.78183991266865438</v>
      </c>
      <c r="F10" s="31">
        <f>+'Q22'!F10/'Q12'!$C10*100</f>
        <v>1.4722062814709982</v>
      </c>
      <c r="G10" s="31">
        <f>+'Q22'!G10/'Q12'!$C10*100</f>
        <v>0.35683311687471142</v>
      </c>
      <c r="H10" s="31">
        <f>+'Q22'!H10/'Q12'!$C10*100</f>
        <v>0.68475714205582472</v>
      </c>
      <c r="I10" s="31">
        <f>+'Q22'!I10/'Q12'!$C10*100</f>
        <v>22.119769935407597</v>
      </c>
      <c r="J10" s="31">
        <f>+'Q22'!J10/'Q12'!$C10*100</f>
        <v>18.598469975535142</v>
      </c>
      <c r="K10" s="31">
        <f>+'Q22'!K10/'Q12'!$C10*100</f>
        <v>6.8652620587588071</v>
      </c>
      <c r="L10" s="31">
        <f>+'Q22'!L10/'Q12'!$C10*100</f>
        <v>1.3298182179055147</v>
      </c>
    </row>
    <row r="11" spans="2:12" s="98" customFormat="1" ht="14" hidden="1" customHeight="1" outlineLevel="1" x14ac:dyDescent="0.35">
      <c r="B11" s="99" t="s">
        <v>291</v>
      </c>
      <c r="C11" s="113">
        <f>+'Q22'!C11/'Q12'!$C11*100</f>
        <v>80.713806435121583</v>
      </c>
      <c r="D11" s="113">
        <f>+'Q22'!D11/'Q12'!$C11*100</f>
        <v>1.057609355529284</v>
      </c>
      <c r="E11" s="113">
        <f>+'Q22'!E11/'Q12'!$C11*100</f>
        <v>0.23324919321340704</v>
      </c>
      <c r="F11" s="113">
        <f>+'Q22'!F11/'Q12'!$C11*100</f>
        <v>0.97453430041218003</v>
      </c>
      <c r="G11" s="113">
        <f>+'Q22'!G11/'Q12'!$C11*100</f>
        <v>0.30993385947534907</v>
      </c>
      <c r="H11" s="113">
        <f>+'Q22'!H11/'Q12'!$C11*100</f>
        <v>0.61667252452311727</v>
      </c>
      <c r="I11" s="113">
        <f>+'Q22'!I11/'Q12'!$C11*100</f>
        <v>18.624788318369173</v>
      </c>
      <c r="J11" s="113">
        <f>+'Q22'!J11/'Q12'!$C11*100</f>
        <v>18.027286960411541</v>
      </c>
      <c r="K11" s="113">
        <f>+'Q22'!K11/'Q12'!$C11*100</f>
        <v>3.6680832028628942</v>
      </c>
      <c r="L11" s="113">
        <f>+'Q22'!L11/'Q12'!$C11*100</f>
        <v>1.5113269642457743</v>
      </c>
    </row>
    <row r="12" spans="2:12" s="98" customFormat="1" ht="14" hidden="1" customHeight="1" outlineLevel="1" x14ac:dyDescent="0.35">
      <c r="B12" s="99" t="s">
        <v>292</v>
      </c>
      <c r="C12" s="113">
        <f>+'Q22'!C12/'Q12'!$C12*100</f>
        <v>77.535496957403652</v>
      </c>
      <c r="D12" s="113">
        <f>+'Q22'!D12/'Q12'!$C12*100</f>
        <v>0.11832319134550372</v>
      </c>
      <c r="E12" s="113">
        <f>+'Q22'!E12/'Q12'!$C12*100</f>
        <v>0.59161595672751854</v>
      </c>
      <c r="F12" s="113">
        <f>+'Q22'!F12/'Q12'!$C12*100</f>
        <v>1.4367816091954022</v>
      </c>
      <c r="G12" s="113">
        <f>+'Q22'!G12/'Q12'!$C12*100</f>
        <v>0.62542258282623397</v>
      </c>
      <c r="H12" s="113">
        <f>+'Q22'!H12/'Q12'!$C12*100</f>
        <v>0.67613252197430695</v>
      </c>
      <c r="I12" s="113">
        <f>+'Q22'!I12/'Q12'!$C12*100</f>
        <v>30.037187288708587</v>
      </c>
      <c r="J12" s="113">
        <f>+'Q22'!J12/'Q12'!$C12*100</f>
        <v>15.973630831643002</v>
      </c>
      <c r="K12" s="113">
        <f>+'Q22'!K12/'Q12'!$C12*100</f>
        <v>4.3779580797836379</v>
      </c>
      <c r="L12" s="113">
        <f>+'Q22'!L12/'Q12'!$C12*100</f>
        <v>0.67613252197430695</v>
      </c>
    </row>
    <row r="13" spans="2:12" s="98" customFormat="1" ht="14" hidden="1" customHeight="1" outlineLevel="1" x14ac:dyDescent="0.35">
      <c r="B13" s="99" t="s">
        <v>293</v>
      </c>
      <c r="C13" s="113">
        <f>+'Q22'!C13/'Q12'!$C13*100</f>
        <v>99.787234042553195</v>
      </c>
      <c r="D13" s="142" t="s">
        <v>100</v>
      </c>
      <c r="E13" s="142" t="s">
        <v>100</v>
      </c>
      <c r="F13" s="142" t="s">
        <v>100</v>
      </c>
      <c r="G13" s="142" t="s">
        <v>100</v>
      </c>
      <c r="H13" s="142" t="s">
        <v>100</v>
      </c>
      <c r="I13" s="113">
        <f>+'Q22'!I13/'Q12'!$C13*100</f>
        <v>0.42553191489361702</v>
      </c>
      <c r="J13" s="113">
        <f>+'Q22'!J13/'Q12'!$C13*100</f>
        <v>12.127659574468085</v>
      </c>
      <c r="K13" s="142" t="s">
        <v>100</v>
      </c>
      <c r="L13" s="142" t="s">
        <v>100</v>
      </c>
    </row>
    <row r="14" spans="2:12" s="98" customFormat="1" ht="14" hidden="1" customHeight="1" outlineLevel="1" x14ac:dyDescent="0.35">
      <c r="B14" s="99" t="s">
        <v>294</v>
      </c>
      <c r="C14" s="113">
        <f>+'Q22'!C14/'Q12'!$C14*100</f>
        <v>62.592592592592588</v>
      </c>
      <c r="D14" s="113">
        <f>+'Q22'!D14/'Q12'!$C14*100</f>
        <v>0.95473251028806572</v>
      </c>
      <c r="E14" s="113">
        <f>+'Q22'!E14/'Q12'!$C14*100</f>
        <v>1.3662551440329218</v>
      </c>
      <c r="F14" s="113">
        <f>+'Q22'!F14/'Q12'!$C14*100</f>
        <v>1.0452674897119341</v>
      </c>
      <c r="G14" s="113">
        <f>+'Q22'!G14/'Q12'!$C14*100</f>
        <v>0.37037037037037041</v>
      </c>
      <c r="H14" s="113">
        <f>+'Q22'!H14/'Q12'!$C14*100</f>
        <v>0.33744855967078191</v>
      </c>
      <c r="I14" s="113">
        <f>+'Q22'!I14/'Q12'!$C14*100</f>
        <v>28.115226337448561</v>
      </c>
      <c r="J14" s="113">
        <f>+'Q22'!J14/'Q12'!$C14*100</f>
        <v>18.057613168724281</v>
      </c>
      <c r="K14" s="113">
        <f>+'Q22'!K14/'Q12'!$C14*100</f>
        <v>8.4609053497942384</v>
      </c>
      <c r="L14" s="113">
        <f>+'Q22'!L14/'Q12'!$C14*100</f>
        <v>1.2592592592592593</v>
      </c>
    </row>
    <row r="15" spans="2:12" s="98" customFormat="1" ht="14" hidden="1" customHeight="1" outlineLevel="1" x14ac:dyDescent="0.35">
      <c r="B15" s="99" t="s">
        <v>295</v>
      </c>
      <c r="C15" s="113">
        <f>+'Q22'!C15/'Q12'!$C15*100</f>
        <v>54.919182227470664</v>
      </c>
      <c r="D15" s="113">
        <f>+'Q22'!D15/'Q12'!$C15*100</f>
        <v>8.9084065244667503</v>
      </c>
      <c r="E15" s="113">
        <f>+'Q22'!E15/'Q12'!$C15*100</f>
        <v>2.0075282308657463</v>
      </c>
      <c r="F15" s="113">
        <f>+'Q22'!F15/'Q12'!$C15*100</f>
        <v>0.8635323640121042</v>
      </c>
      <c r="G15" s="113">
        <f>+'Q22'!G15/'Q12'!$C15*100</f>
        <v>0.33950845080817771</v>
      </c>
      <c r="H15" s="113">
        <f>+'Q22'!H15/'Q12'!$C15*100</f>
        <v>8.856742194995941E-2</v>
      </c>
      <c r="I15" s="113">
        <f>+'Q22'!I15/'Q12'!$C15*100</f>
        <v>22.540408886264668</v>
      </c>
      <c r="J15" s="113">
        <f>+'Q22'!J15/'Q12'!$C15*100</f>
        <v>20.407410140969816</v>
      </c>
      <c r="K15" s="113">
        <f>+'Q22'!K15/'Q12'!$C15*100</f>
        <v>4.5316997564395898</v>
      </c>
      <c r="L15" s="113">
        <f>+'Q22'!L15/'Q12'!$C15*100</f>
        <v>0.27308288434570815</v>
      </c>
    </row>
    <row r="16" spans="2:12" s="98" customFormat="1" ht="14" hidden="1" customHeight="1" outlineLevel="1" x14ac:dyDescent="0.35">
      <c r="B16" s="99" t="s">
        <v>296</v>
      </c>
      <c r="C16" s="113">
        <f>+'Q22'!C16/'Q12'!$C16*100</f>
        <v>50.320863984974174</v>
      </c>
      <c r="D16" s="113">
        <f>+'Q22'!D16/'Q12'!$C16*100</f>
        <v>2.1756143371419627</v>
      </c>
      <c r="E16" s="113">
        <f>+'Q22'!E16/'Q12'!$C16*100</f>
        <v>0.76694318359680702</v>
      </c>
      <c r="F16" s="113">
        <f>+'Q22'!F16/'Q12'!$C16*100</f>
        <v>0.56346846141806228</v>
      </c>
      <c r="G16" s="113">
        <f>+'Q22'!G16/'Q12'!$C16*100</f>
        <v>0.23477852559085927</v>
      </c>
      <c r="H16" s="113">
        <f>+'Q22'!H16/'Q12'!$C16*100</f>
        <v>0.15651901706057286</v>
      </c>
      <c r="I16" s="113">
        <f>+'Q22'!I16/'Q12'!$C16*100</f>
        <v>23.36828924714353</v>
      </c>
      <c r="J16" s="113">
        <f>+'Q22'!J16/'Q12'!$C16*100</f>
        <v>26.608232900297384</v>
      </c>
      <c r="K16" s="113">
        <f>+'Q22'!K16/'Q12'!$C16*100</f>
        <v>17.232743778369073</v>
      </c>
      <c r="L16" s="113">
        <f>+'Q22'!L16/'Q12'!$C16*100</f>
        <v>0.26608232900297385</v>
      </c>
    </row>
    <row r="17" spans="2:12" s="98" customFormat="1" ht="14" hidden="1" customHeight="1" outlineLevel="1" x14ac:dyDescent="0.35">
      <c r="B17" s="99" t="s">
        <v>297</v>
      </c>
      <c r="C17" s="113">
        <f>+'Q22'!C17/'Q12'!$C17*100</f>
        <v>73.486625997184419</v>
      </c>
      <c r="D17" s="113">
        <f>+'Q22'!D17/'Q12'!$C17*100</f>
        <v>0.31675269826372598</v>
      </c>
      <c r="E17" s="113">
        <f>+'Q22'!E17/'Q12'!$C17*100</f>
        <v>1.8418582824964804</v>
      </c>
      <c r="F17" s="113">
        <f>+'Q22'!F17/'Q12'!$C17*100</f>
        <v>2.1116846550915063</v>
      </c>
      <c r="G17" s="113">
        <f>+'Q22'!G17/'Q12'!$C17*100</f>
        <v>0.3871421867667762</v>
      </c>
      <c r="H17" s="113">
        <f>+'Q22'!H17/'Q12'!$C17*100</f>
        <v>0.12904739558892539</v>
      </c>
      <c r="I17" s="113">
        <f>+'Q22'!I17/'Q12'!$C17*100</f>
        <v>19.427498826841859</v>
      </c>
      <c r="J17" s="113">
        <f>+'Q22'!J17/'Q12'!$C17*100</f>
        <v>18.993430314406382</v>
      </c>
      <c r="K17" s="113">
        <f>+'Q22'!K17/'Q12'!$C17*100</f>
        <v>5.443453777569216</v>
      </c>
      <c r="L17" s="113">
        <f>+'Q22'!L17/'Q12'!$C17*100</f>
        <v>0.42233693101830122</v>
      </c>
    </row>
    <row r="18" spans="2:12" s="98" customFormat="1" ht="14" hidden="1" customHeight="1" outlineLevel="1" x14ac:dyDescent="0.35">
      <c r="B18" s="99" t="s">
        <v>298</v>
      </c>
      <c r="C18" s="113">
        <f>+'Q22'!C18/'Q12'!$C18*100</f>
        <v>80.821355236139638</v>
      </c>
      <c r="D18" s="113">
        <f>+'Q22'!D18/'Q12'!$C18*100</f>
        <v>0.50650239561943877</v>
      </c>
      <c r="E18" s="142" t="s">
        <v>100</v>
      </c>
      <c r="F18" s="113">
        <f>+'Q22'!F18/'Q12'!$C18*100</f>
        <v>2.5325119780971939</v>
      </c>
      <c r="G18" s="113">
        <f>+'Q22'!G18/'Q12'!$C18*100</f>
        <v>0.53388090349075978</v>
      </c>
      <c r="H18" s="113">
        <f>+'Q22'!H18/'Q12'!$C18*100</f>
        <v>1.1362080766598222</v>
      </c>
      <c r="I18" s="113">
        <f>+'Q22'!I18/'Q12'!$C18*100</f>
        <v>17.83709787816564</v>
      </c>
      <c r="J18" s="113">
        <f>+'Q22'!J18/'Q12'!$C18*100</f>
        <v>26.584531143052704</v>
      </c>
      <c r="K18" s="113">
        <f>+'Q22'!K18/'Q12'!$C18*100</f>
        <v>11.403148528405202</v>
      </c>
      <c r="L18" s="113">
        <f>+'Q22'!L18/'Q12'!$C18*100</f>
        <v>0.10951403148528405</v>
      </c>
    </row>
    <row r="19" spans="2:12" s="98" customFormat="1" ht="14" hidden="1" customHeight="1" outlineLevel="1" x14ac:dyDescent="0.35">
      <c r="B19" s="99" t="s">
        <v>299</v>
      </c>
      <c r="C19" s="113">
        <f>+'Q22'!C19/'Q12'!$C19*100</f>
        <v>68.553912729895416</v>
      </c>
      <c r="D19" s="113">
        <f>+'Q22'!D19/'Q12'!$C19*100</f>
        <v>0.32455824017309776</v>
      </c>
      <c r="E19" s="113">
        <f>+'Q22'!E19/'Q12'!$C19*100</f>
        <v>0.64911648034619551</v>
      </c>
      <c r="F19" s="113">
        <f>+'Q22'!F19/'Q12'!$C19*100</f>
        <v>1.6949152542372881</v>
      </c>
      <c r="G19" s="113">
        <f>+'Q22'!G19/'Q12'!$C19*100</f>
        <v>0.50486837360259651</v>
      </c>
      <c r="H19" s="113">
        <f>+'Q22'!H19/'Q12'!$C19*100</f>
        <v>0.61305445366029576</v>
      </c>
      <c r="I19" s="113">
        <f>+'Q22'!I19/'Q12'!$C19*100</f>
        <v>20.915975477821856</v>
      </c>
      <c r="J19" s="113">
        <f>+'Q22'!J19/'Q12'!$C19*100</f>
        <v>19.004688063469168</v>
      </c>
      <c r="K19" s="113">
        <f>+'Q22'!K19/'Q12'!$C19*100</f>
        <v>13.919942300757301</v>
      </c>
      <c r="L19" s="113">
        <f>+'Q22'!L19/'Q12'!$C19*100</f>
        <v>5.1568698160836641</v>
      </c>
    </row>
    <row r="20" spans="2:12" s="98" customFormat="1" ht="14" hidden="1" customHeight="1" outlineLevel="1" x14ac:dyDescent="0.35">
      <c r="B20" s="99" t="s">
        <v>300</v>
      </c>
      <c r="C20" s="113">
        <f>+'Q22'!C20/'Q12'!$C20*100</f>
        <v>99.397071490094746</v>
      </c>
      <c r="D20" s="142" t="s">
        <v>100</v>
      </c>
      <c r="E20" s="142" t="s">
        <v>100</v>
      </c>
      <c r="F20" s="113">
        <f>+'Q22'!F20/'Q12'!$C20*100</f>
        <v>0.17226528854435832</v>
      </c>
      <c r="G20" s="142" t="s">
        <v>100</v>
      </c>
      <c r="H20" s="142" t="s">
        <v>100</v>
      </c>
      <c r="I20" s="113">
        <f>+'Q22'!I20/'Q12'!$C20*100</f>
        <v>78.466838931955209</v>
      </c>
      <c r="J20" s="113">
        <f>+'Q22'!J20/'Q12'!$C20*100</f>
        <v>52.368647717484926</v>
      </c>
      <c r="K20" s="142" t="s">
        <v>100</v>
      </c>
      <c r="L20" s="142" t="s">
        <v>100</v>
      </c>
    </row>
    <row r="21" spans="2:12" s="98" customFormat="1" ht="14" hidden="1" customHeight="1" outlineLevel="1" x14ac:dyDescent="0.35">
      <c r="B21" s="99" t="s">
        <v>301</v>
      </c>
      <c r="C21" s="113">
        <f>+'Q22'!C21/'Q12'!$C21*100</f>
        <v>73.54866870362288</v>
      </c>
      <c r="D21" s="113">
        <f>+'Q22'!D21/'Q12'!$C21*100</f>
        <v>0.8438818565400843</v>
      </c>
      <c r="E21" s="113">
        <f>+'Q22'!E21/'Q12'!$C21*100</f>
        <v>0.1745962461807071</v>
      </c>
      <c r="F21" s="113">
        <f>+'Q22'!F21/'Q12'!$C21*100</f>
        <v>0.96027935399388908</v>
      </c>
      <c r="G21" s="113">
        <f>+'Q22'!G21/'Q12'!$C21*100</f>
        <v>0.5528881129055726</v>
      </c>
      <c r="H21" s="113">
        <f>+'Q22'!H21/'Q12'!$C21*100</f>
        <v>2.2261021388040159</v>
      </c>
      <c r="I21" s="113">
        <f>+'Q22'!I21/'Q12'!$C21*100</f>
        <v>19.118288956787431</v>
      </c>
      <c r="J21" s="113">
        <f>+'Q22'!J21/'Q12'!$C21*100</f>
        <v>18.099810854066636</v>
      </c>
      <c r="K21" s="113">
        <f>+'Q22'!K21/'Q12'!$C21*100</f>
        <v>16.353848392259565</v>
      </c>
      <c r="L21" s="113">
        <f>+'Q22'!L21/'Q12'!$C21*100</f>
        <v>2.1824530772588391</v>
      </c>
    </row>
    <row r="22" spans="2:12" s="98" customFormat="1" ht="14" hidden="1" customHeight="1" outlineLevel="1" x14ac:dyDescent="0.35">
      <c r="B22" s="99" t="s">
        <v>302</v>
      </c>
      <c r="C22" s="113">
        <f>+'Q22'!C22/'Q12'!$C22*100</f>
        <v>96.229324362209141</v>
      </c>
      <c r="D22" s="113">
        <f>+'Q22'!D22/'Q12'!$C22*100</f>
        <v>5.6069526212503502E-2</v>
      </c>
      <c r="E22" s="113">
        <f>+'Q22'!E22/'Q12'!$C22*100</f>
        <v>1.4017381553125876E-2</v>
      </c>
      <c r="F22" s="113">
        <f>+'Q22'!F22/'Q12'!$C22*100</f>
        <v>1.1774600504625736</v>
      </c>
      <c r="G22" s="113">
        <f>+'Q22'!G22/'Q12'!$C22*100</f>
        <v>0.50462573591253157</v>
      </c>
      <c r="H22" s="113">
        <f>+'Q22'!H22/'Q12'!$C22*100</f>
        <v>2.4670591533501538</v>
      </c>
      <c r="I22" s="113">
        <f>+'Q22'!I22/'Q12'!$C22*100</f>
        <v>20.08690776562938</v>
      </c>
      <c r="J22" s="113">
        <f>+'Q22'!J22/'Q12'!$C22*100</f>
        <v>10.344827586206897</v>
      </c>
      <c r="K22" s="113">
        <f>+'Q22'!K22/'Q12'!$C22*100</f>
        <v>6.3358564620128952</v>
      </c>
      <c r="L22" s="113">
        <f>+'Q22'!L22/'Q12'!$C22*100</f>
        <v>0.61676478833753845</v>
      </c>
    </row>
    <row r="23" spans="2:12" s="98" customFormat="1" ht="14" hidden="1" customHeight="1" outlineLevel="1" x14ac:dyDescent="0.35">
      <c r="B23" s="99" t="s">
        <v>303</v>
      </c>
      <c r="C23" s="113">
        <f>+'Q22'!C23/'Q12'!$C23*100</f>
        <v>81.074619353215056</v>
      </c>
      <c r="D23" s="113">
        <f>+'Q22'!D23/'Q12'!$C23*100</f>
        <v>1.6547124701145086</v>
      </c>
      <c r="E23" s="113">
        <f>+'Q22'!E23/'Q12'!$C23*100</f>
        <v>0.2139172014596703</v>
      </c>
      <c r="F23" s="113">
        <f>+'Q22'!F23/'Q12'!$C23*100</f>
        <v>1.3149616207373851</v>
      </c>
      <c r="G23" s="113">
        <f>+'Q22'!G23/'Q12'!$C23*100</f>
        <v>0.30829243739776013</v>
      </c>
      <c r="H23" s="113">
        <f>+'Q22'!H23/'Q12'!$C23*100</f>
        <v>0.83050207625519068</v>
      </c>
      <c r="I23" s="113">
        <f>+'Q22'!I23/'Q12'!$C23*100</f>
        <v>18.856172140430353</v>
      </c>
      <c r="J23" s="113">
        <f>+'Q22'!J23/'Q12'!$C23*100</f>
        <v>14.892412231030578</v>
      </c>
      <c r="K23" s="113">
        <f>+'Q22'!K23/'Q12'!$C23*100</f>
        <v>7.7010192525481314</v>
      </c>
      <c r="L23" s="113">
        <f>+'Q22'!L23/'Q12'!$C23*100</f>
        <v>1.9567132251163961</v>
      </c>
    </row>
    <row r="24" spans="2:12" s="98" customFormat="1" ht="14" hidden="1" customHeight="1" outlineLevel="1" x14ac:dyDescent="0.35">
      <c r="B24" s="99" t="s">
        <v>304</v>
      </c>
      <c r="C24" s="113">
        <f>+'Q22'!C24/'Q12'!$C24*100</f>
        <v>69.76998050682262</v>
      </c>
      <c r="D24" s="113">
        <f>+'Q22'!D24/'Q12'!$C24*100</f>
        <v>0.75633528265107219</v>
      </c>
      <c r="E24" s="113">
        <f>+'Q22'!E24/'Q12'!$C24*100</f>
        <v>0.89668615984405453</v>
      </c>
      <c r="F24" s="113">
        <f>+'Q22'!F24/'Q12'!$C24*100</f>
        <v>2.9395711500974659</v>
      </c>
      <c r="G24" s="113">
        <f>+'Q22'!G24/'Q12'!$C24*100</f>
        <v>0.59259259259259256</v>
      </c>
      <c r="H24" s="113">
        <f>+'Q22'!H24/'Q12'!$C24*100</f>
        <v>1.2397660818713452</v>
      </c>
      <c r="I24" s="113">
        <f>+'Q22'!I24/'Q12'!$C24*100</f>
        <v>23.282651072124757</v>
      </c>
      <c r="J24" s="113">
        <f>+'Q22'!J24/'Q12'!$C24*100</f>
        <v>20.085769980506825</v>
      </c>
      <c r="K24" s="113">
        <f>+'Q22'!K24/'Q12'!$C24*100</f>
        <v>6.3157894736842106</v>
      </c>
      <c r="L24" s="113">
        <f>+'Q22'!L24/'Q12'!$C24*100</f>
        <v>0.38206627680311894</v>
      </c>
    </row>
    <row r="25" spans="2:12" s="98" customFormat="1" ht="14" hidden="1" customHeight="1" outlineLevel="1" x14ac:dyDescent="0.35">
      <c r="B25" s="99" t="s">
        <v>305</v>
      </c>
      <c r="C25" s="113">
        <f>+'Q22'!C25/'Q12'!$C25*100</f>
        <v>82.202078266637187</v>
      </c>
      <c r="D25" s="113">
        <f>+'Q22'!D25/'Q12'!$C25*100</f>
        <v>0.33163829316825116</v>
      </c>
      <c r="E25" s="113">
        <f>+'Q22'!E25/'Q12'!$C25*100</f>
        <v>0.48640282998010165</v>
      </c>
      <c r="F25" s="113">
        <f>+'Q22'!F25/'Q12'!$C25*100</f>
        <v>4.9082467388901172</v>
      </c>
      <c r="G25" s="113">
        <f>+'Q22'!G25/'Q12'!$C25*100</f>
        <v>0.39796595180190142</v>
      </c>
      <c r="H25" s="113">
        <f>+'Q22'!H25/'Q12'!$C25*100</f>
        <v>0.15476453681185054</v>
      </c>
      <c r="I25" s="113">
        <f>+'Q22'!I25/'Q12'!$C25*100</f>
        <v>17.842140172451913</v>
      </c>
      <c r="J25" s="113">
        <f>+'Q22'!J25/'Q12'!$C25*100</f>
        <v>14.194118947601151</v>
      </c>
      <c r="K25" s="113">
        <f>+'Q22'!K25/'Q12'!$C25*100</f>
        <v>8.2467388901171788</v>
      </c>
      <c r="L25" s="142" t="s">
        <v>100</v>
      </c>
    </row>
    <row r="26" spans="2:12" s="98" customFormat="1" ht="14" hidden="1" customHeight="1" outlineLevel="1" x14ac:dyDescent="0.35">
      <c r="B26" s="99" t="s">
        <v>306</v>
      </c>
      <c r="C26" s="113">
        <f>+'Q22'!C26/'Q12'!$C26*100</f>
        <v>68.228513174404014</v>
      </c>
      <c r="D26" s="113">
        <f>+'Q22'!D26/'Q12'!$C26*100</f>
        <v>0.52932873274780423</v>
      </c>
      <c r="E26" s="113">
        <f>+'Q22'!E26/'Q12'!$C26*100</f>
        <v>1.3919385194479297</v>
      </c>
      <c r="F26" s="113">
        <f>+'Q22'!F26/'Q12'!$C26*100</f>
        <v>2.0741844416562105</v>
      </c>
      <c r="G26" s="113">
        <f>+'Q22'!G26/'Q12'!$C26*100</f>
        <v>0.44306775407779175</v>
      </c>
      <c r="H26" s="113">
        <f>+'Q22'!H26/'Q12'!$C26*100</f>
        <v>0.64303638644918437</v>
      </c>
      <c r="I26" s="113">
        <f>+'Q22'!I26/'Q12'!$C26*100</f>
        <v>25.015683814303642</v>
      </c>
      <c r="J26" s="113">
        <f>+'Q22'!J26/'Q12'!$C26*100</f>
        <v>23.361041405269763</v>
      </c>
      <c r="K26" s="113">
        <f>+'Q22'!K26/'Q12'!$C26*100</f>
        <v>5.1207653701380176</v>
      </c>
      <c r="L26" s="113">
        <f>+'Q22'!L26/'Q12'!$C26*100</f>
        <v>0.54893350062735258</v>
      </c>
    </row>
    <row r="27" spans="2:12" s="98" customFormat="1" ht="14" hidden="1" customHeight="1" outlineLevel="1" x14ac:dyDescent="0.35">
      <c r="B27" s="99" t="s">
        <v>307</v>
      </c>
      <c r="C27" s="113">
        <f>+'Q22'!C27/'Q12'!$C27*100</f>
        <v>88.809683927370543</v>
      </c>
      <c r="D27" s="113">
        <f>+'Q22'!D27/'Q12'!$C27*100</f>
        <v>0.5245460659045057</v>
      </c>
      <c r="E27" s="142" t="s">
        <v>100</v>
      </c>
      <c r="F27" s="113">
        <f>+'Q22'!F27/'Q12'!$C27*100</f>
        <v>0.34969737726967048</v>
      </c>
      <c r="G27" s="113">
        <f>+'Q22'!G27/'Q12'!$C27*100</f>
        <v>6.7249495628782782E-2</v>
      </c>
      <c r="H27" s="113">
        <f>+'Q22'!H27/'Q12'!$C27*100</f>
        <v>0.60524546065904505</v>
      </c>
      <c r="I27" s="113">
        <f>+'Q22'!I27/'Q12'!$C27*100</f>
        <v>19.677202420981843</v>
      </c>
      <c r="J27" s="113">
        <f>+'Q22'!J27/'Q12'!$C27*100</f>
        <v>7.1418964357767321</v>
      </c>
      <c r="K27" s="113">
        <f>+'Q22'!K27/'Q12'!$C27*100</f>
        <v>12.078009414929387</v>
      </c>
      <c r="L27" s="142" t="s">
        <v>100</v>
      </c>
    </row>
    <row r="28" spans="2:12" s="98" customFormat="1" ht="14" hidden="1" customHeight="1" outlineLevel="1" x14ac:dyDescent="0.35">
      <c r="B28" s="99" t="s">
        <v>308</v>
      </c>
      <c r="C28" s="113">
        <f>+'Q22'!C28/'Q12'!$C28*100</f>
        <v>80.443529521848973</v>
      </c>
      <c r="D28" s="113">
        <f>+'Q22'!D28/'Q12'!$C28*100</f>
        <v>7.0085150182464684</v>
      </c>
      <c r="E28" s="142" t="s">
        <v>100</v>
      </c>
      <c r="F28" s="113">
        <f>+'Q22'!F28/'Q12'!$C28*100</f>
        <v>0.82343033592214843</v>
      </c>
      <c r="G28" s="113">
        <f>+'Q22'!G28/'Q12'!$C28*100</f>
        <v>0.25264339852156825</v>
      </c>
      <c r="H28" s="113">
        <f>+'Q22'!H28/'Q12'!$C28*100</f>
        <v>0.72050154393187982</v>
      </c>
      <c r="I28" s="113">
        <f>+'Q22'!I28/'Q12'!$C28*100</f>
        <v>25.938055581547676</v>
      </c>
      <c r="J28" s="113">
        <f>+'Q22'!J28/'Q12'!$C28*100</f>
        <v>10.386450828108917</v>
      </c>
      <c r="K28" s="113">
        <f>+'Q22'!K28/'Q12'!$C28*100</f>
        <v>8.4963039206512594</v>
      </c>
      <c r="L28" s="113">
        <f>+'Q22'!L28/'Q12'!$C28*100</f>
        <v>3.7615794890989056</v>
      </c>
    </row>
    <row r="29" spans="2:12" s="98" customFormat="1" ht="14" hidden="1" customHeight="1" outlineLevel="1" x14ac:dyDescent="0.35">
      <c r="B29" s="99" t="s">
        <v>309</v>
      </c>
      <c r="C29" s="113">
        <f>+'Q22'!C29/'Q12'!$C29*100</f>
        <v>67.644414475162961</v>
      </c>
      <c r="D29" s="113">
        <f>+'Q22'!D29/'Q12'!$C29*100</f>
        <v>1.0339402112834346</v>
      </c>
      <c r="E29" s="113">
        <f>+'Q22'!E29/'Q12'!$C29*100</f>
        <v>1.6520566419420093</v>
      </c>
      <c r="F29" s="113">
        <f>+'Q22'!F29/'Q12'!$C29*100</f>
        <v>3.9896605978871658</v>
      </c>
      <c r="G29" s="113">
        <f>+'Q22'!G29/'Q12'!$C29*100</f>
        <v>0.75297819734771865</v>
      </c>
      <c r="H29" s="113">
        <f>+'Q22'!H29/'Q12'!$C29*100</f>
        <v>0.91031692515171958</v>
      </c>
      <c r="I29" s="113">
        <f>+'Q22'!I29/'Q12'!$C29*100</f>
        <v>22.533153517644415</v>
      </c>
      <c r="J29" s="113">
        <f>+'Q22'!J29/'Q12'!$C29*100</f>
        <v>20.959766239604406</v>
      </c>
      <c r="K29" s="113">
        <f>+'Q22'!K29/'Q12'!$C29*100</f>
        <v>5.2258934592043156</v>
      </c>
      <c r="L29" s="113">
        <f>+'Q22'!L29/'Q12'!$C29*100</f>
        <v>1.7194875252865813</v>
      </c>
    </row>
    <row r="30" spans="2:12" s="98" customFormat="1" ht="14" hidden="1" customHeight="1" outlineLevel="1" x14ac:dyDescent="0.35">
      <c r="B30" s="99" t="s">
        <v>310</v>
      </c>
      <c r="C30" s="113">
        <f>+'Q22'!C30/'Q12'!$C30*100</f>
        <v>89.477654994896369</v>
      </c>
      <c r="D30" s="113">
        <f>+'Q22'!D30/'Q12'!$C30*100</f>
        <v>1.6065326410153995</v>
      </c>
      <c r="E30" s="113">
        <f>+'Q22'!E30/'Q12'!$C30*100</f>
        <v>0.2130209026760751</v>
      </c>
      <c r="F30" s="113">
        <f>+'Q22'!F30/'Q12'!$C30*100</f>
        <v>0.63906270802822529</v>
      </c>
      <c r="G30" s="113">
        <f>+'Q22'!G30/'Q12'!$C30*100</f>
        <v>8.8758709448364614E-2</v>
      </c>
      <c r="H30" s="113">
        <f>+'Q22'!H30/'Q12'!$C30*100</f>
        <v>0.51480051480051481</v>
      </c>
      <c r="I30" s="113">
        <f>+'Q22'!I30/'Q12'!$C30*100</f>
        <v>17.525407180579595</v>
      </c>
      <c r="J30" s="113">
        <f>+'Q22'!J30/'Q12'!$C30*100</f>
        <v>21.3242799449696</v>
      </c>
      <c r="K30" s="113">
        <f>+'Q22'!K30/'Q12'!$C30*100</f>
        <v>1.247059867749523</v>
      </c>
      <c r="L30" s="113">
        <f>+'Q22'!L30/'Q12'!$C30*100</f>
        <v>3.3106998624240007</v>
      </c>
    </row>
    <row r="31" spans="2:12" s="98" customFormat="1" ht="14" hidden="1" customHeight="1" outlineLevel="1" x14ac:dyDescent="0.35">
      <c r="B31" s="99" t="s">
        <v>311</v>
      </c>
      <c r="C31" s="113">
        <f>+'Q22'!C31/'Q12'!$C31*100</f>
        <v>75.156763212899364</v>
      </c>
      <c r="D31" s="113">
        <f>+'Q22'!D31/'Q12'!$C31*100</f>
        <v>4.4490892803822035</v>
      </c>
      <c r="E31" s="113">
        <f>+'Q22'!E31/'Q12'!$C31*100</f>
        <v>0.2388772767990445</v>
      </c>
      <c r="F31" s="113">
        <f>+'Q22'!F31/'Q12'!$C31*100</f>
        <v>0.59719319199761123</v>
      </c>
      <c r="G31" s="113">
        <f>+'Q22'!G31/'Q12'!$C31*100</f>
        <v>0.14929829799940281</v>
      </c>
      <c r="H31" s="113">
        <f>+'Q22'!H31/'Q12'!$C31*100</f>
        <v>5.9719319199761124E-2</v>
      </c>
      <c r="I31" s="113">
        <f>+'Q22'!I31/'Q12'!$C31*100</f>
        <v>20.842042400716632</v>
      </c>
      <c r="J31" s="113">
        <f>+'Q22'!J31/'Q12'!$C31*100</f>
        <v>14.481934905942072</v>
      </c>
      <c r="K31" s="113">
        <f>+'Q22'!K31/'Q12'!$C31*100</f>
        <v>4.7178262167811287</v>
      </c>
      <c r="L31" s="113">
        <f>+'Q22'!L31/'Q12'!$C31*100</f>
        <v>0.41803523439832785</v>
      </c>
    </row>
    <row r="32" spans="2:12" s="98" customFormat="1" ht="14" hidden="1" customHeight="1" outlineLevel="1" x14ac:dyDescent="0.35">
      <c r="B32" s="99" t="s">
        <v>312</v>
      </c>
      <c r="C32" s="113">
        <f>+'Q22'!C32/'Q12'!$C32*100</f>
        <v>54.363717738326123</v>
      </c>
      <c r="D32" s="113">
        <f>+'Q22'!D32/'Q12'!$C32*100</f>
        <v>3.1030881694763539</v>
      </c>
      <c r="E32" s="113">
        <f>+'Q22'!E32/'Q12'!$C32*100</f>
        <v>1.551544084738177</v>
      </c>
      <c r="F32" s="113">
        <f>+'Q22'!F32/'Q12'!$C32*100</f>
        <v>1.5664627778606592</v>
      </c>
      <c r="G32" s="113">
        <f>+'Q22'!G32/'Q12'!$C32*100</f>
        <v>0.25361778308220201</v>
      </c>
      <c r="H32" s="113">
        <f>+'Q22'!H32/'Q12'!$C32*100</f>
        <v>8.951215873489482E-2</v>
      </c>
      <c r="I32" s="113">
        <f>+'Q22'!I32/'Q12'!$C32*100</f>
        <v>18.156049530061168</v>
      </c>
      <c r="J32" s="113">
        <f>+'Q22'!J32/'Q12'!$C32*100</f>
        <v>18.305236461285993</v>
      </c>
      <c r="K32" s="113">
        <f>+'Q22'!K32/'Q12'!$C32*100</f>
        <v>24.242876324034015</v>
      </c>
      <c r="L32" s="113">
        <f>+'Q22'!L32/'Q12'!$C32*100</f>
        <v>1.5366253916156944</v>
      </c>
    </row>
    <row r="33" spans="2:12" s="98" customFormat="1" ht="14" hidden="1" customHeight="1" outlineLevel="1" x14ac:dyDescent="0.35">
      <c r="B33" s="99" t="s">
        <v>313</v>
      </c>
      <c r="C33" s="113">
        <f>+'Q22'!C33/'Q12'!$C33*100</f>
        <v>75.960512273212373</v>
      </c>
      <c r="D33" s="142" t="s">
        <v>100</v>
      </c>
      <c r="E33" s="113">
        <f>+'Q22'!E33/'Q12'!$C33*100</f>
        <v>5.3361792956243333E-2</v>
      </c>
      <c r="F33" s="113">
        <f>+'Q22'!F33/'Q12'!$C33*100</f>
        <v>1.3073639274279616</v>
      </c>
      <c r="G33" s="113">
        <f>+'Q22'!G33/'Q12'!$C33*100</f>
        <v>0.48025613660618999</v>
      </c>
      <c r="H33" s="113">
        <f>+'Q22'!H33/'Q12'!$C33*100</f>
        <v>0.66702241195304168</v>
      </c>
      <c r="I33" s="113">
        <f>+'Q22'!I33/'Q12'!$C33*100</f>
        <v>19.370330843116328</v>
      </c>
      <c r="J33" s="113">
        <f>+'Q22'!J33/'Q12'!$C33*100</f>
        <v>18.463180362860193</v>
      </c>
      <c r="K33" s="113">
        <f>+'Q22'!K33/'Q12'!$C33*100</f>
        <v>3.7353255069370332</v>
      </c>
      <c r="L33" s="113">
        <f>+'Q22'!L33/'Q12'!$C33*100</f>
        <v>0.40021344717182494</v>
      </c>
    </row>
    <row r="34" spans="2:12" s="98" customFormat="1" ht="14" hidden="1" customHeight="1" outlineLevel="1" x14ac:dyDescent="0.35">
      <c r="B34" s="99" t="s">
        <v>314</v>
      </c>
      <c r="C34" s="113">
        <f>+'Q22'!C34/'Q12'!$C34*100</f>
        <v>71.099493546806087</v>
      </c>
      <c r="D34" s="113">
        <f>+'Q22'!D34/'Q12'!$C34*100</f>
        <v>0.40842999509884004</v>
      </c>
      <c r="E34" s="113">
        <f>+'Q22'!E34/'Q12'!$C34*100</f>
        <v>3.0060447639274628</v>
      </c>
      <c r="F34" s="113">
        <f>+'Q22'!F34/'Q12'!$C34*100</f>
        <v>0.88220878941349457</v>
      </c>
      <c r="G34" s="113">
        <f>+'Q22'!G34/'Q12'!$C34*100</f>
        <v>0.19604639764744322</v>
      </c>
      <c r="H34" s="113">
        <f>+'Q22'!H34/'Q12'!$C34*100</f>
        <v>0.60447639274628329</v>
      </c>
      <c r="I34" s="113">
        <f>+'Q22'!I34/'Q12'!$C34*100</f>
        <v>40.793987910472147</v>
      </c>
      <c r="J34" s="113">
        <f>+'Q22'!J34/'Q12'!$C34*100</f>
        <v>14.131677830419868</v>
      </c>
      <c r="K34" s="113">
        <f>+'Q22'!K34/'Q12'!$C34*100</f>
        <v>5.1298807384414316</v>
      </c>
      <c r="L34" s="113">
        <f>+'Q22'!L34/'Q12'!$C34*100</f>
        <v>0.7515111909818657</v>
      </c>
    </row>
    <row r="35" spans="2:12" s="1" customFormat="1" ht="14" customHeight="1" collapsed="1" x14ac:dyDescent="0.3">
      <c r="B35" s="100" t="s">
        <v>57</v>
      </c>
      <c r="C35" s="31">
        <f>+'Q22'!C35/'Q12'!$C35*100</f>
        <v>94.285714285714278</v>
      </c>
      <c r="D35" s="140" t="s">
        <v>100</v>
      </c>
      <c r="E35" s="31">
        <f>+'Q22'!E35/'Q12'!$C35*100</f>
        <v>0.12903225806451613</v>
      </c>
      <c r="F35" s="31">
        <f>+'Q22'!F35/'Q12'!$C35*100</f>
        <v>0.35023041474654376</v>
      </c>
      <c r="G35" s="31">
        <f>+'Q22'!G35/'Q12'!$C35*100</f>
        <v>0.16589861751152074</v>
      </c>
      <c r="H35" s="31">
        <f>+'Q22'!H35/'Q12'!$C35*100</f>
        <v>1.0506912442396314</v>
      </c>
      <c r="I35" s="31">
        <f>+'Q22'!I35/'Q12'!$C35*100</f>
        <v>15.170506912442397</v>
      </c>
      <c r="J35" s="31">
        <f>+'Q22'!J35/'Q12'!$C35*100</f>
        <v>4.645161290322581</v>
      </c>
      <c r="K35" s="31">
        <f>+'Q22'!K35/'Q12'!$C35*100</f>
        <v>3.096774193548387</v>
      </c>
      <c r="L35" s="31">
        <f>+'Q22'!L35/'Q12'!$C35*100</f>
        <v>5.5299539170506909E-2</v>
      </c>
    </row>
    <row r="36" spans="2:12" s="1" customFormat="1" ht="14" customHeight="1" x14ac:dyDescent="0.3">
      <c r="B36" s="100" t="s">
        <v>58</v>
      </c>
      <c r="C36" s="31">
        <f>+'Q22'!C36/'Q12'!$C36*100</f>
        <v>70.109890109890102</v>
      </c>
      <c r="D36" s="31">
        <f>+'Q22'!D36/'Q12'!$C36*100</f>
        <v>0.38993264799716415</v>
      </c>
      <c r="E36" s="31">
        <f>+'Q22'!E36/'Q12'!$C36*100</f>
        <v>0.13470400567174762</v>
      </c>
      <c r="F36" s="31">
        <f>+'Q22'!F36/'Q12'!$C36*100</f>
        <v>1.4533853243530663</v>
      </c>
      <c r="G36" s="31">
        <f>+'Q22'!G36/'Q12'!$C36*100</f>
        <v>0.42538107054236085</v>
      </c>
      <c r="H36" s="31">
        <f>+'Q22'!H36/'Q12'!$C36*100</f>
        <v>0.96419709322935132</v>
      </c>
      <c r="I36" s="31">
        <f>+'Q22'!I36/'Q12'!$C36*100</f>
        <v>27.671038638780576</v>
      </c>
      <c r="J36" s="31">
        <f>+'Q22'!J36/'Q12'!$C36*100</f>
        <v>20.935838355193191</v>
      </c>
      <c r="K36" s="31">
        <f>+'Q22'!K36/'Q12'!$C36*100</f>
        <v>11.591634172279333</v>
      </c>
      <c r="L36" s="31">
        <f>+'Q22'!L36/'Q12'!$C36*100</f>
        <v>1.30450194966324</v>
      </c>
    </row>
    <row r="37" spans="2:12" s="1" customFormat="1" ht="14" customHeight="1" x14ac:dyDescent="0.3">
      <c r="B37" s="102" t="s">
        <v>49</v>
      </c>
      <c r="C37" s="31">
        <f>+'Q22'!C37/'Q12'!$C37*100</f>
        <v>65.120047135071431</v>
      </c>
      <c r="D37" s="31">
        <f>+'Q22'!D37/'Q12'!$C37*100</f>
        <v>0.60760053026955363</v>
      </c>
      <c r="E37" s="31">
        <f>+'Q22'!E37/'Q12'!$C37*100</f>
        <v>0.5928708204448373</v>
      </c>
      <c r="F37" s="31">
        <f>+'Q22'!F37/'Q12'!$C37*100</f>
        <v>1.5190013256738844</v>
      </c>
      <c r="G37" s="31">
        <f>+'Q22'!G37/'Q12'!$C37*100</f>
        <v>0.47503314184710566</v>
      </c>
      <c r="H37" s="31">
        <f>+'Q22'!H37/'Q12'!$C37*100</f>
        <v>1.2391368390042716</v>
      </c>
      <c r="I37" s="31">
        <f>+'Q22'!I37/'Q12'!$C37*100</f>
        <v>27.706584180291649</v>
      </c>
      <c r="J37" s="31">
        <f>+'Q22'!J37/'Q12'!$C37*100</f>
        <v>16.103255265871262</v>
      </c>
      <c r="K37" s="31">
        <f>+'Q22'!K37/'Q12'!$C37*100</f>
        <v>5.7832523199292973</v>
      </c>
      <c r="L37" s="31">
        <f>+'Q22'!L37/'Q12'!$C37*100</f>
        <v>0.78619826189424058</v>
      </c>
    </row>
    <row r="38" spans="2:12" s="1" customFormat="1" ht="14" customHeight="1" x14ac:dyDescent="0.3">
      <c r="B38" s="100" t="s">
        <v>50</v>
      </c>
      <c r="C38" s="31">
        <f>+'Q22'!C38/'Q12'!$C38*100</f>
        <v>73.477707618064386</v>
      </c>
      <c r="D38" s="31">
        <f>+'Q22'!D38/'Q12'!$C38*100</f>
        <v>0.8259105423639288</v>
      </c>
      <c r="E38" s="31">
        <f>+'Q22'!E38/'Q12'!$C38*100</f>
        <v>0.24393171832609059</v>
      </c>
      <c r="F38" s="31">
        <f>+'Q22'!F38/'Q12'!$C38*100</f>
        <v>1.0698422606900193</v>
      </c>
      <c r="G38" s="31">
        <f>+'Q22'!G38/'Q12'!$C38*100</f>
        <v>0.38750570214400615</v>
      </c>
      <c r="H38" s="31">
        <f>+'Q22'!H38/'Q12'!$C38*100</f>
        <v>0.79757989003865459</v>
      </c>
      <c r="I38" s="31">
        <f>+'Q22'!I38/'Q12'!$C38*100</f>
        <v>26.277400302513744</v>
      </c>
      <c r="J38" s="31">
        <f>+'Q22'!J38/'Q12'!$C38*100</f>
        <v>14.802045569133995</v>
      </c>
      <c r="K38" s="31">
        <f>+'Q22'!K38/'Q12'!$C38*100</f>
        <v>4.5573935799860754</v>
      </c>
      <c r="L38" s="31">
        <f>+'Q22'!L38/'Q12'!$C38*100</f>
        <v>1.3680343809272286</v>
      </c>
    </row>
    <row r="39" spans="2:12" s="1" customFormat="1" ht="14" hidden="1" customHeight="1" outlineLevel="1" x14ac:dyDescent="0.3">
      <c r="B39" s="99" t="s">
        <v>315</v>
      </c>
      <c r="C39" s="113">
        <f>+'Q22'!C39/'Q12'!$C39*100</f>
        <v>48.972232239451856</v>
      </c>
      <c r="D39" s="113">
        <f>+'Q22'!D39/'Q12'!$C39*100</f>
        <v>0.12020675561966582</v>
      </c>
      <c r="E39" s="113">
        <f>+'Q22'!E39/'Q12'!$C39*100</f>
        <v>0.68517850703209526</v>
      </c>
      <c r="F39" s="113">
        <f>+'Q22'!F39/'Q12'!$C39*100</f>
        <v>2.6385382858516651</v>
      </c>
      <c r="G39" s="113">
        <f>+'Q22'!G39/'Q12'!$C39*100</f>
        <v>0.42072364466883039</v>
      </c>
      <c r="H39" s="113">
        <f>+'Q22'!H39/'Q12'!$C39*100</f>
        <v>0.1983411467724486</v>
      </c>
      <c r="I39" s="113">
        <f>+'Q22'!I39/'Q12'!$C39*100</f>
        <v>21.468926553672315</v>
      </c>
      <c r="J39" s="113">
        <f>+'Q22'!J39/'Q12'!$C39*100</f>
        <v>31.079456665464601</v>
      </c>
      <c r="K39" s="113">
        <f>+'Q22'!K39/'Q12'!$C39*100</f>
        <v>8.1740593821372762</v>
      </c>
      <c r="L39" s="113">
        <f>+'Q22'!L39/'Q12'!$C39*100</f>
        <v>1.178026205072725</v>
      </c>
    </row>
    <row r="40" spans="2:12" s="1" customFormat="1" ht="14" hidden="1" customHeight="1" outlineLevel="1" x14ac:dyDescent="0.3">
      <c r="B40" s="99" t="s">
        <v>316</v>
      </c>
      <c r="C40" s="113">
        <f>+'Q22'!C40/'Q12'!$C40*100</f>
        <v>68.435542433068662</v>
      </c>
      <c r="D40" s="113">
        <f>+'Q22'!D40/'Q12'!$C40*100</f>
        <v>0.94761201771535719</v>
      </c>
      <c r="E40" s="113">
        <f>+'Q22'!E40/'Q12'!$C40*100</f>
        <v>0.2693213102980489</v>
      </c>
      <c r="F40" s="113">
        <f>+'Q22'!F40/'Q12'!$C40*100</f>
        <v>1.4383752942584687</v>
      </c>
      <c r="G40" s="113">
        <f>+'Q22'!G40/'Q12'!$C40*100</f>
        <v>0.67230578941068508</v>
      </c>
      <c r="H40" s="113">
        <f>+'Q22'!H40/'Q12'!$C40*100</f>
        <v>1.6797669871922754</v>
      </c>
      <c r="I40" s="113">
        <f>+'Q22'!I40/'Q12'!$C40*100</f>
        <v>24.051390495950205</v>
      </c>
      <c r="J40" s="113">
        <f>+'Q22'!J40/'Q12'!$C40*100</f>
        <v>19.341260024737661</v>
      </c>
      <c r="K40" s="113">
        <f>+'Q22'!K40/'Q12'!$C40*100</f>
        <v>6.5135857638750352</v>
      </c>
      <c r="L40" s="113">
        <f>+'Q22'!L40/'Q12'!$C40*100</f>
        <v>1.2069584646690339</v>
      </c>
    </row>
    <row r="41" spans="2:12" s="1" customFormat="1" ht="14" hidden="1" customHeight="1" outlineLevel="1" x14ac:dyDescent="0.3">
      <c r="B41" s="99" t="s">
        <v>317</v>
      </c>
      <c r="C41" s="113">
        <f>+'Q22'!C41/'Q12'!$C41*100</f>
        <v>78.145606434331512</v>
      </c>
      <c r="D41" s="113">
        <f>+'Q22'!D41/'Q12'!$C41*100</f>
        <v>0.8657794488695395</v>
      </c>
      <c r="E41" s="113">
        <f>+'Q22'!E41/'Q12'!$C41*100</f>
        <v>0.18305051204670261</v>
      </c>
      <c r="F41" s="113">
        <f>+'Q22'!F41/'Q12'!$C41*100</f>
        <v>0.75481832766748413</v>
      </c>
      <c r="G41" s="113">
        <f>+'Q22'!G41/'Q12'!$C41*100</f>
        <v>0.282703493508421</v>
      </c>
      <c r="H41" s="113">
        <f>+'Q22'!H41/'Q12'!$C41*100</f>
        <v>0.5555123647440473</v>
      </c>
      <c r="I41" s="113">
        <f>+'Q22'!I41/'Q12'!$C41*100</f>
        <v>27.631439455513075</v>
      </c>
      <c r="J41" s="113">
        <f>+'Q22'!J41/'Q12'!$C41*100</f>
        <v>11.279869390985999</v>
      </c>
      <c r="K41" s="113">
        <f>+'Q22'!K41/'Q12'!$C41*100</f>
        <v>3.4390879985299416</v>
      </c>
      <c r="L41" s="113">
        <f>+'Q22'!L41/'Q12'!$C41*100</f>
        <v>1.4474418867631158</v>
      </c>
    </row>
    <row r="42" spans="2:12" ht="14" customHeight="1" collapsed="1" x14ac:dyDescent="0.2">
      <c r="B42" s="10" t="s">
        <v>51</v>
      </c>
      <c r="C42" s="31">
        <f>+'Q22'!C42/'Q12'!$C42*100</f>
        <v>70.069026738295307</v>
      </c>
      <c r="D42" s="31">
        <f>+'Q22'!D42/'Q12'!$C42*100</f>
        <v>0.4224252720510584</v>
      </c>
      <c r="E42" s="31">
        <f>+'Q22'!E42/'Q12'!$C42*100</f>
        <v>0.44385264092321353</v>
      </c>
      <c r="F42" s="31">
        <f>+'Q22'!F42/'Q12'!$C42*100</f>
        <v>5.2803159006382296</v>
      </c>
      <c r="G42" s="31">
        <f>+'Q22'!G42/'Q12'!$C42*100</f>
        <v>0.39334527143884784</v>
      </c>
      <c r="H42" s="31">
        <f>+'Q22'!H42/'Q12'!$C42*100</f>
        <v>0.97647581003106976</v>
      </c>
      <c r="I42" s="31">
        <f>+'Q22'!I42/'Q12'!$C42*100</f>
        <v>28.830524817484733</v>
      </c>
      <c r="J42" s="31">
        <f>+'Q22'!J42/'Q12'!$C42*100</f>
        <v>12.339103417665335</v>
      </c>
      <c r="K42" s="31">
        <f>+'Q22'!K42/'Q12'!$C42*100</f>
        <v>5.7134548571253658</v>
      </c>
      <c r="L42" s="31">
        <f>+'Q22'!L42/'Q12'!$C42*100</f>
        <v>0.37957053430674809</v>
      </c>
    </row>
    <row r="43" spans="2:12" ht="14" customHeight="1" x14ac:dyDescent="0.2">
      <c r="B43" s="10" t="s">
        <v>52</v>
      </c>
      <c r="C43" s="31">
        <f>+'Q22'!C43/'Q12'!$C43*100</f>
        <v>77.748438438985303</v>
      </c>
      <c r="D43" s="31">
        <f>+'Q22'!D43/'Q12'!$C43*100</f>
        <v>2.0432320215613786</v>
      </c>
      <c r="E43" s="31">
        <f>+'Q22'!E43/'Q12'!$C43*100</f>
        <v>0.34782291989146469</v>
      </c>
      <c r="F43" s="31">
        <f>+'Q22'!F43/'Q12'!$C43*100</f>
        <v>1.3912916795658588</v>
      </c>
      <c r="G43" s="31">
        <f>+'Q22'!G43/'Q12'!$C43*100</f>
        <v>0.12929543095441881</v>
      </c>
      <c r="H43" s="31">
        <f>+'Q22'!H43/'Q12'!$C43*100</f>
        <v>1.114490193578934</v>
      </c>
      <c r="I43" s="31">
        <f>+'Q22'!I43/'Q12'!$C43*100</f>
        <v>12.410540309216398</v>
      </c>
      <c r="J43" s="31">
        <f>+'Q22'!J43/'Q12'!$C43*100</f>
        <v>14.333582211862399</v>
      </c>
      <c r="K43" s="31">
        <f>+'Q22'!K43/'Q12'!$C43*100</f>
        <v>4.2175805364849852</v>
      </c>
      <c r="L43" s="31">
        <f>+'Q22'!L43/'Q12'!$C43*100</f>
        <v>1.1873326898912826</v>
      </c>
    </row>
    <row r="44" spans="2:12" ht="14" customHeight="1" x14ac:dyDescent="0.2">
      <c r="B44" s="10" t="s">
        <v>61</v>
      </c>
      <c r="C44" s="31">
        <f>+'Q22'!C44/'Q12'!$C44*100</f>
        <v>78.686810252758988</v>
      </c>
      <c r="D44" s="31">
        <f>+'Q22'!D44/'Q12'!$C44*100</f>
        <v>0.50952296190815238</v>
      </c>
      <c r="E44" s="31">
        <f>+'Q22'!E44/'Q12'!$C44*100</f>
        <v>0.21804912780348878</v>
      </c>
      <c r="F44" s="31">
        <f>+'Q22'!F44/'Q12'!$C44*100</f>
        <v>0.22027411890352439</v>
      </c>
      <c r="G44" s="31">
        <f>+'Q22'!G44/'Q12'!$C44*100</f>
        <v>0.30482378070487715</v>
      </c>
      <c r="H44" s="31">
        <f>+'Q22'!H44/'Q12'!$C44*100</f>
        <v>2.0670167319330721</v>
      </c>
      <c r="I44" s="31">
        <f>+'Q22'!I44/'Q12'!$C44*100</f>
        <v>36.841402634389468</v>
      </c>
      <c r="J44" s="31">
        <f>+'Q22'!J44/'Q12'!$C44*100</f>
        <v>12.484425062299751</v>
      </c>
      <c r="K44" s="31">
        <f>+'Q22'!K44/'Q12'!$C44*100</f>
        <v>8.1523673905304381</v>
      </c>
      <c r="L44" s="31">
        <f>+'Q22'!L44/'Q12'!$C44*100</f>
        <v>0.92559629761480955</v>
      </c>
    </row>
    <row r="45" spans="2:12" ht="14" customHeight="1" x14ac:dyDescent="0.2">
      <c r="B45" s="10" t="s">
        <v>60</v>
      </c>
      <c r="C45" s="31">
        <f>+'Q22'!C45/'Q12'!$C45*100</f>
        <v>82.263973204940342</v>
      </c>
      <c r="D45" s="140" t="s">
        <v>100</v>
      </c>
      <c r="E45" s="31">
        <f>+'Q22'!E45/'Q12'!$C45*100</f>
        <v>5.2334100900146535E-2</v>
      </c>
      <c r="F45" s="31">
        <f>+'Q22'!F45/'Q12'!$C45*100</f>
        <v>9.0101877049752286</v>
      </c>
      <c r="G45" s="31">
        <f>+'Q22'!G45/'Q12'!$C45*100</f>
        <v>0.38727234666108434</v>
      </c>
      <c r="H45" s="31">
        <f>+'Q22'!H45/'Q12'!$C45*100</f>
        <v>15.462982345963297</v>
      </c>
      <c r="I45" s="31">
        <f>+'Q22'!I45/'Q12'!$C45*100</f>
        <v>53.101667713348689</v>
      </c>
      <c r="J45" s="31">
        <f>+'Q22'!J45/'Q12'!$C45*100</f>
        <v>17.615658362989322</v>
      </c>
      <c r="K45" s="31">
        <f>+'Q22'!K45/'Q12'!$C45*100</f>
        <v>8.2670434721931478</v>
      </c>
      <c r="L45" s="31">
        <f>+'Q22'!L45/'Q12'!$C45*100</f>
        <v>0.66464308143186102</v>
      </c>
    </row>
    <row r="46" spans="2:12" ht="14" customHeight="1" x14ac:dyDescent="0.2">
      <c r="B46" s="10" t="s">
        <v>59</v>
      </c>
      <c r="C46" s="31">
        <f>+'Q22'!C46/'Q12'!$C46*100</f>
        <v>57.65916706558162</v>
      </c>
      <c r="D46" s="31">
        <f>+'Q22'!D46/'Q12'!$C46*100</f>
        <v>1.0052656773575874</v>
      </c>
      <c r="E46" s="31">
        <f>+'Q22'!E46/'Q12'!$C46*100</f>
        <v>0.26328386787936814</v>
      </c>
      <c r="F46" s="31">
        <f>+'Q22'!F46/'Q12'!$C46*100</f>
        <v>3.5902345619913838</v>
      </c>
      <c r="G46" s="31">
        <f>+'Q22'!G46/'Q12'!$C46*100</f>
        <v>1.3642891335567258</v>
      </c>
      <c r="H46" s="31">
        <f>+'Q22'!H46/'Q12'!$C46*100</f>
        <v>2.3456199138343705</v>
      </c>
      <c r="I46" s="31">
        <f>+'Q22'!I46/'Q12'!$C46*100</f>
        <v>29.056965055050266</v>
      </c>
      <c r="J46" s="31">
        <f>+'Q22'!J46/'Q12'!$C46*100</f>
        <v>18.525610339875538</v>
      </c>
      <c r="K46" s="31">
        <f>+'Q22'!K46/'Q12'!$C46*100</f>
        <v>14.289133556725705</v>
      </c>
      <c r="L46" s="31">
        <f>+'Q22'!L46/'Q12'!$C46*100</f>
        <v>1.1249401627573001</v>
      </c>
    </row>
    <row r="47" spans="2:12" ht="14" customHeight="1" x14ac:dyDescent="0.2">
      <c r="B47" s="10" t="s">
        <v>62</v>
      </c>
      <c r="C47" s="31">
        <f>+'Q22'!C47/'Q12'!$C47*100</f>
        <v>67.333572015247569</v>
      </c>
      <c r="D47" s="31">
        <f>+'Q22'!D47/'Q12'!$C47*100</f>
        <v>0.42541541183160292</v>
      </c>
      <c r="E47" s="31">
        <f>+'Q22'!E47/'Q12'!$C47*100</f>
        <v>0.43383947939262474</v>
      </c>
      <c r="F47" s="31">
        <f>+'Q22'!F47/'Q12'!$C47*100</f>
        <v>4.249942084535518</v>
      </c>
      <c r="G47" s="31">
        <f>+'Q22'!G47/'Q12'!$C47*100</f>
        <v>5.4419476444201083</v>
      </c>
      <c r="H47" s="31">
        <f>+'Q22'!H47/'Q12'!$C47*100</f>
        <v>3.5212602405071292</v>
      </c>
      <c r="I47" s="31">
        <f>+'Q22'!I47/'Q12'!$C47*100</f>
        <v>26.651643746182845</v>
      </c>
      <c r="J47" s="31">
        <f>+'Q22'!J47/'Q12'!$C47*100</f>
        <v>18.511888465345493</v>
      </c>
      <c r="K47" s="31">
        <f>+'Q22'!K47/'Q12'!$C47*100</f>
        <v>9.0116462734031124</v>
      </c>
      <c r="L47" s="31">
        <f>+'Q22'!L47/'Q12'!$C47*100</f>
        <v>0.97508582018827794</v>
      </c>
    </row>
    <row r="48" spans="2:12" ht="14" customHeight="1" x14ac:dyDescent="0.2">
      <c r="B48" s="10" t="s">
        <v>63</v>
      </c>
      <c r="C48" s="31">
        <f>+'Q22'!C48/'Q12'!$C48*100</f>
        <v>83.809055722799044</v>
      </c>
      <c r="D48" s="31">
        <f>+'Q22'!D48/'Q12'!$C48*100</f>
        <v>0.61436382625790986</v>
      </c>
      <c r="E48" s="31">
        <f>+'Q22'!E48/'Q12'!$C48*100</f>
        <v>0.25188916876574308</v>
      </c>
      <c r="F48" s="31">
        <f>+'Q22'!F48/'Q12'!$C48*100</f>
        <v>0.52098052466670763</v>
      </c>
      <c r="G48" s="31">
        <f>+'Q22'!G48/'Q12'!$C48*100</f>
        <v>0.10812803342139216</v>
      </c>
      <c r="H48" s="31">
        <f>+'Q22'!H48/'Q12'!$C48*100</f>
        <v>0.66842784296860602</v>
      </c>
      <c r="I48" s="31">
        <f>+'Q22'!I48/'Q12'!$C48*100</f>
        <v>10.246359894329423</v>
      </c>
      <c r="J48" s="31">
        <f>+'Q22'!J48/'Q12'!$C48*100</f>
        <v>9.8974012410149292</v>
      </c>
      <c r="K48" s="31">
        <f>+'Q22'!K48/'Q12'!$C48*100</f>
        <v>2.435338207286355</v>
      </c>
      <c r="L48" s="31">
        <f>+'Q22'!L48/'Q12'!$C48*100</f>
        <v>2.1011242858020518</v>
      </c>
    </row>
    <row r="49" spans="2:12" ht="14" customHeight="1" x14ac:dyDescent="0.2">
      <c r="B49" s="10" t="s">
        <v>69</v>
      </c>
      <c r="C49" s="31">
        <f>+'Q22'!C49/'Q12'!$C49*100</f>
        <v>60.13864818024264</v>
      </c>
      <c r="D49" s="31">
        <f>+'Q22'!D49/'Q12'!$C49*100</f>
        <v>0.4506065857885615</v>
      </c>
      <c r="E49" s="31">
        <f>+'Q22'!E49/'Q12'!$C49*100</f>
        <v>0.24263431542461003</v>
      </c>
      <c r="F49" s="31">
        <f>+'Q22'!F49/'Q12'!$C49*100</f>
        <v>1.2824956672443675</v>
      </c>
      <c r="G49" s="31">
        <f>+'Q22'!G49/'Q12'!$C49*100</f>
        <v>2.3223570190641247</v>
      </c>
      <c r="H49" s="31">
        <f>+'Q22'!H49/'Q12'!$C49*100</f>
        <v>15.251299826689774</v>
      </c>
      <c r="I49" s="31">
        <f>+'Q22'!I49/'Q12'!$C49*100</f>
        <v>30.259965337954942</v>
      </c>
      <c r="J49" s="31">
        <f>+'Q22'!J49/'Q12'!$C49*100</f>
        <v>14.835355285961871</v>
      </c>
      <c r="K49" s="31">
        <f>+'Q22'!K49/'Q12'!$C49*100</f>
        <v>23.327556325823224</v>
      </c>
      <c r="L49" s="31">
        <f>+'Q22'!L49/'Q12'!$C49*100</f>
        <v>1.490467937608319</v>
      </c>
    </row>
    <row r="50" spans="2:12" ht="14" customHeight="1" x14ac:dyDescent="0.2">
      <c r="B50" s="10" t="s">
        <v>64</v>
      </c>
      <c r="C50" s="31">
        <f>+'Q22'!C50/'Q12'!$C50*100</f>
        <v>58.525138228108517</v>
      </c>
      <c r="D50" s="31">
        <f>+'Q22'!D50/'Q12'!$C50*100</f>
        <v>2.1859328790021859</v>
      </c>
      <c r="E50" s="31">
        <f>+'Q22'!E50/'Q12'!$C50*100</f>
        <v>3.7353735373537353</v>
      </c>
      <c r="F50" s="31">
        <f>+'Q22'!F50/'Q12'!$C50*100</f>
        <v>2.1666452359521666</v>
      </c>
      <c r="G50" s="31">
        <f>+'Q22'!G50/'Q12'!$C50*100</f>
        <v>1.5751575157515751</v>
      </c>
      <c r="H50" s="31">
        <f>+'Q22'!H50/'Q12'!$C50*100</f>
        <v>9.8881316703098889</v>
      </c>
      <c r="I50" s="31">
        <f>+'Q22'!I50/'Q12'!$C50*100</f>
        <v>20.21987913077022</v>
      </c>
      <c r="J50" s="31">
        <f>+'Q22'!J50/'Q12'!$C50*100</f>
        <v>17.185289957567186</v>
      </c>
      <c r="K50" s="31">
        <f>+'Q22'!K50/'Q12'!$C50*100</f>
        <v>22.579400797222579</v>
      </c>
      <c r="L50" s="31">
        <f>+'Q22'!L50/'Q12'!$C50*100</f>
        <v>1.9609103767519609</v>
      </c>
    </row>
    <row r="51" spans="2:12" ht="14" customHeight="1" x14ac:dyDescent="0.2">
      <c r="B51" s="10" t="s">
        <v>65</v>
      </c>
      <c r="C51" s="31">
        <f>+'Q22'!C51/'Q12'!$C51*100</f>
        <v>65.393239153607709</v>
      </c>
      <c r="D51" s="31">
        <f>+'Q22'!D51/'Q12'!$C51*100</f>
        <v>1.86848328166926</v>
      </c>
      <c r="E51" s="31">
        <f>+'Q22'!E51/'Q12'!$C51*100</f>
        <v>0.76944754156609529</v>
      </c>
      <c r="F51" s="31">
        <f>+'Q22'!F51/'Q12'!$C51*100</f>
        <v>1.7092027396253231</v>
      </c>
      <c r="G51" s="31">
        <f>+'Q22'!G51/'Q12'!$C51*100</f>
        <v>0.79762794515848423</v>
      </c>
      <c r="H51" s="31">
        <f>+'Q22'!H51/'Q12'!$C51*100</f>
        <v>1.454353872355024</v>
      </c>
      <c r="I51" s="31">
        <f>+'Q22'!I51/'Q12'!$C51*100</f>
        <v>14.991974711150863</v>
      </c>
      <c r="J51" s="31">
        <f>+'Q22'!J51/'Q12'!$C51*100</f>
        <v>12.241322273545952</v>
      </c>
      <c r="K51" s="31">
        <f>+'Q22'!K51/'Q12'!$C51*100</f>
        <v>15.014028940049254</v>
      </c>
      <c r="L51" s="31">
        <f>+'Q22'!L51/'Q12'!$C51*100</f>
        <v>4.3177279243294908</v>
      </c>
    </row>
    <row r="52" spans="2:12" ht="14" customHeight="1" x14ac:dyDescent="0.2">
      <c r="B52" s="10" t="s">
        <v>66</v>
      </c>
      <c r="C52" s="31">
        <f>+'Q22'!C52/'Q12'!$C52*100</f>
        <v>59.269756585528512</v>
      </c>
      <c r="D52" s="31">
        <f>+'Q22'!D52/'Q12'!$C52*100</f>
        <v>5.0350116705568517</v>
      </c>
      <c r="E52" s="140" t="s">
        <v>100</v>
      </c>
      <c r="F52" s="31">
        <f>+'Q22'!F52/'Q12'!$C52*100</f>
        <v>2.6842280760253421</v>
      </c>
      <c r="G52" s="31">
        <f>+'Q22'!G52/'Q12'!$C52*100</f>
        <v>0.63354451483827945</v>
      </c>
      <c r="H52" s="31">
        <f>+'Q22'!H52/'Q12'!$C52*100</f>
        <v>4.4681560520173393</v>
      </c>
      <c r="I52" s="31">
        <f>+'Q22'!I52/'Q12'!$C52*100</f>
        <v>20.740246748916306</v>
      </c>
      <c r="J52" s="31">
        <f>+'Q22'!J52/'Q12'!$C52*100</f>
        <v>27.575858619539844</v>
      </c>
      <c r="K52" s="31">
        <f>+'Q22'!K52/'Q12'!$C52*100</f>
        <v>16.122040680226743</v>
      </c>
      <c r="L52" s="31">
        <f>+'Q22'!L52/'Q12'!$C52*100</f>
        <v>1.3004334778259419</v>
      </c>
    </row>
    <row r="53" spans="2:12" ht="14" customHeight="1" x14ac:dyDescent="0.2">
      <c r="B53" s="10" t="s">
        <v>67</v>
      </c>
      <c r="C53" s="31">
        <f>+'Q22'!C53/'Q12'!$C53*100</f>
        <v>56.366149592996472</v>
      </c>
      <c r="D53" s="31">
        <f>+'Q22'!D53/'Q12'!$C53*100</f>
        <v>1.8046383044079251</v>
      </c>
      <c r="E53" s="31">
        <f>+'Q22'!E53/'Q12'!$C53*100</f>
        <v>0.94455536783904159</v>
      </c>
      <c r="F53" s="31">
        <f>+'Q22'!F53/'Q12'!$C53*100</f>
        <v>2.8336661035171247</v>
      </c>
      <c r="G53" s="31">
        <f>+'Q22'!G53/'Q12'!$C53*100</f>
        <v>1.082782982644755</v>
      </c>
      <c r="H53" s="31">
        <f>+'Q22'!H53/'Q12'!$C53*100</f>
        <v>4.1929043157733066</v>
      </c>
      <c r="I53" s="31">
        <f>+'Q22'!I53/'Q12'!$C53*100</f>
        <v>19.751190293349715</v>
      </c>
      <c r="J53" s="31">
        <f>+'Q22'!J53/'Q12'!$C53*100</f>
        <v>23.50637382890493</v>
      </c>
      <c r="K53" s="31">
        <f>+'Q22'!K53/'Q12'!$C53*100</f>
        <v>19.198279834126865</v>
      </c>
      <c r="L53" s="31">
        <f>+'Q22'!L53/'Q12'!$C53*100</f>
        <v>1.0674243587774535</v>
      </c>
    </row>
    <row r="54" spans="2:12" ht="14" customHeight="1" x14ac:dyDescent="0.2">
      <c r="B54" s="86" t="s">
        <v>68</v>
      </c>
      <c r="C54" s="51">
        <f>+'Q22'!C54/'Q12'!$C54*100</f>
        <v>27.27272727272727</v>
      </c>
      <c r="D54" s="141" t="s">
        <v>100</v>
      </c>
      <c r="E54" s="141" t="s">
        <v>100</v>
      </c>
      <c r="F54" s="141" t="s">
        <v>100</v>
      </c>
      <c r="G54" s="141" t="s">
        <v>100</v>
      </c>
      <c r="H54" s="141" t="s">
        <v>100</v>
      </c>
      <c r="I54" s="51">
        <f>+'Q22'!I54/'Q12'!$C54*100</f>
        <v>18.181818181818183</v>
      </c>
      <c r="J54" s="51">
        <f>+'Q22'!J54/'Q12'!$C54*100</f>
        <v>54.54545454545454</v>
      </c>
      <c r="K54" s="141" t="s">
        <v>100</v>
      </c>
      <c r="L54" s="141" t="s">
        <v>100</v>
      </c>
    </row>
    <row r="55" spans="2:12" ht="4.5" customHeight="1" x14ac:dyDescent="0.2"/>
    <row r="56" spans="2:12" ht="13.5" customHeight="1" x14ac:dyDescent="0.2">
      <c r="B56" s="184" t="s">
        <v>243</v>
      </c>
      <c r="C56" s="184"/>
      <c r="D56" s="184"/>
      <c r="E56" s="184"/>
      <c r="F56" s="184"/>
      <c r="G56" s="184"/>
      <c r="H56" s="21"/>
    </row>
    <row r="57" spans="2:12" ht="13.5" customHeight="1" x14ac:dyDescent="0.2">
      <c r="B57" s="21"/>
      <c r="C57" s="21"/>
      <c r="D57" s="21"/>
      <c r="E57" s="21"/>
      <c r="F57" s="21"/>
      <c r="G57" s="21"/>
      <c r="H57" s="21"/>
    </row>
  </sheetData>
  <mergeCells count="13">
    <mergeCell ref="B2:L2"/>
    <mergeCell ref="B3:L3"/>
    <mergeCell ref="L5:L6"/>
    <mergeCell ref="B56:G56"/>
    <mergeCell ref="C5:C6"/>
    <mergeCell ref="D5:D6"/>
    <mergeCell ref="F5:F6"/>
    <mergeCell ref="G5:G6"/>
    <mergeCell ref="H5:H6"/>
    <mergeCell ref="I5:I6"/>
    <mergeCell ref="J5:J6"/>
    <mergeCell ref="K5:K6"/>
    <mergeCell ref="E5:E6"/>
  </mergeCells>
  <printOptions horizontalCentered="1"/>
  <pageMargins left="0" right="0" top="0.78740157480314965" bottom="0.19685039370078741" header="0.51181102362204722" footer="0.51181102362204722"/>
  <pageSetup paperSize="9" scale="9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D44"/>
  <sheetViews>
    <sheetView workbookViewId="0"/>
  </sheetViews>
  <sheetFormatPr defaultColWidth="9.1796875" defaultRowHeight="10" x14ac:dyDescent="0.2"/>
  <cols>
    <col min="1" max="1" width="2.90625" style="10" customWidth="1"/>
    <col min="2" max="2" width="60.81640625" style="10" bestFit="1" customWidth="1"/>
    <col min="3" max="4" width="10.81640625" style="11" customWidth="1"/>
    <col min="5" max="117" width="9.1796875" style="10"/>
    <col min="118" max="118" width="51.1796875" style="10" customWidth="1"/>
    <col min="119" max="126" width="9.81640625" style="10" customWidth="1"/>
    <col min="127" max="373" width="9.1796875" style="10"/>
    <col min="374" max="374" width="51.1796875" style="10" customWidth="1"/>
    <col min="375" max="382" width="9.81640625" style="10" customWidth="1"/>
    <col min="383" max="629" width="9.1796875" style="10"/>
    <col min="630" max="630" width="51.1796875" style="10" customWidth="1"/>
    <col min="631" max="638" width="9.81640625" style="10" customWidth="1"/>
    <col min="639" max="885" width="9.1796875" style="10"/>
    <col min="886" max="886" width="51.1796875" style="10" customWidth="1"/>
    <col min="887" max="894" width="9.81640625" style="10" customWidth="1"/>
    <col min="895" max="1141" width="9.1796875" style="10"/>
    <col min="1142" max="1142" width="51.1796875" style="10" customWidth="1"/>
    <col min="1143" max="1150" width="9.81640625" style="10" customWidth="1"/>
    <col min="1151" max="1397" width="9.1796875" style="10"/>
    <col min="1398" max="1398" width="51.1796875" style="10" customWidth="1"/>
    <col min="1399" max="1406" width="9.81640625" style="10" customWidth="1"/>
    <col min="1407" max="1653" width="9.1796875" style="10"/>
    <col min="1654" max="1654" width="51.1796875" style="10" customWidth="1"/>
    <col min="1655" max="1662" width="9.81640625" style="10" customWidth="1"/>
    <col min="1663" max="1909" width="9.1796875" style="10"/>
    <col min="1910" max="1910" width="51.1796875" style="10" customWidth="1"/>
    <col min="1911" max="1918" width="9.81640625" style="10" customWidth="1"/>
    <col min="1919" max="2165" width="9.1796875" style="10"/>
    <col min="2166" max="2166" width="51.1796875" style="10" customWidth="1"/>
    <col min="2167" max="2174" width="9.81640625" style="10" customWidth="1"/>
    <col min="2175" max="2421" width="9.1796875" style="10"/>
    <col min="2422" max="2422" width="51.1796875" style="10" customWidth="1"/>
    <col min="2423" max="2430" width="9.81640625" style="10" customWidth="1"/>
    <col min="2431" max="2677" width="9.1796875" style="10"/>
    <col min="2678" max="2678" width="51.1796875" style="10" customWidth="1"/>
    <col min="2679" max="2686" width="9.81640625" style="10" customWidth="1"/>
    <col min="2687" max="2933" width="9.1796875" style="10"/>
    <col min="2934" max="2934" width="51.1796875" style="10" customWidth="1"/>
    <col min="2935" max="2942" width="9.81640625" style="10" customWidth="1"/>
    <col min="2943" max="3189" width="9.1796875" style="10"/>
    <col min="3190" max="3190" width="51.1796875" style="10" customWidth="1"/>
    <col min="3191" max="3198" width="9.81640625" style="10" customWidth="1"/>
    <col min="3199" max="3445" width="9.1796875" style="10"/>
    <col min="3446" max="3446" width="51.1796875" style="10" customWidth="1"/>
    <col min="3447" max="3454" width="9.81640625" style="10" customWidth="1"/>
    <col min="3455" max="3701" width="9.1796875" style="10"/>
    <col min="3702" max="3702" width="51.1796875" style="10" customWidth="1"/>
    <col min="3703" max="3710" width="9.81640625" style="10" customWidth="1"/>
    <col min="3711" max="3957" width="9.1796875" style="10"/>
    <col min="3958" max="3958" width="51.1796875" style="10" customWidth="1"/>
    <col min="3959" max="3966" width="9.81640625" style="10" customWidth="1"/>
    <col min="3967" max="4213" width="9.1796875" style="10"/>
    <col min="4214" max="4214" width="51.1796875" style="10" customWidth="1"/>
    <col min="4215" max="4222" width="9.81640625" style="10" customWidth="1"/>
    <col min="4223" max="4469" width="9.1796875" style="10"/>
    <col min="4470" max="4470" width="51.1796875" style="10" customWidth="1"/>
    <col min="4471" max="4478" width="9.81640625" style="10" customWidth="1"/>
    <col min="4479" max="4725" width="9.1796875" style="10"/>
    <col min="4726" max="4726" width="51.1796875" style="10" customWidth="1"/>
    <col min="4727" max="4734" width="9.81640625" style="10" customWidth="1"/>
    <col min="4735" max="4981" width="9.1796875" style="10"/>
    <col min="4982" max="4982" width="51.1796875" style="10" customWidth="1"/>
    <col min="4983" max="4990" width="9.81640625" style="10" customWidth="1"/>
    <col min="4991" max="5237" width="9.1796875" style="10"/>
    <col min="5238" max="5238" width="51.1796875" style="10" customWidth="1"/>
    <col min="5239" max="5246" width="9.81640625" style="10" customWidth="1"/>
    <col min="5247" max="5493" width="9.1796875" style="10"/>
    <col min="5494" max="5494" width="51.1796875" style="10" customWidth="1"/>
    <col min="5495" max="5502" width="9.81640625" style="10" customWidth="1"/>
    <col min="5503" max="5749" width="9.1796875" style="10"/>
    <col min="5750" max="5750" width="51.1796875" style="10" customWidth="1"/>
    <col min="5751" max="5758" width="9.81640625" style="10" customWidth="1"/>
    <col min="5759" max="6005" width="9.1796875" style="10"/>
    <col min="6006" max="6006" width="51.1796875" style="10" customWidth="1"/>
    <col min="6007" max="6014" width="9.81640625" style="10" customWidth="1"/>
    <col min="6015" max="6261" width="9.1796875" style="10"/>
    <col min="6262" max="6262" width="51.1796875" style="10" customWidth="1"/>
    <col min="6263" max="6270" width="9.81640625" style="10" customWidth="1"/>
    <col min="6271" max="6517" width="9.1796875" style="10"/>
    <col min="6518" max="6518" width="51.1796875" style="10" customWidth="1"/>
    <col min="6519" max="6526" width="9.81640625" style="10" customWidth="1"/>
    <col min="6527" max="6773" width="9.1796875" style="10"/>
    <col min="6774" max="6774" width="51.1796875" style="10" customWidth="1"/>
    <col min="6775" max="6782" width="9.81640625" style="10" customWidth="1"/>
    <col min="6783" max="7029" width="9.1796875" style="10"/>
    <col min="7030" max="7030" width="51.1796875" style="10" customWidth="1"/>
    <col min="7031" max="7038" width="9.81640625" style="10" customWidth="1"/>
    <col min="7039" max="7285" width="9.1796875" style="10"/>
    <col min="7286" max="7286" width="51.1796875" style="10" customWidth="1"/>
    <col min="7287" max="7294" width="9.81640625" style="10" customWidth="1"/>
    <col min="7295" max="7541" width="9.1796875" style="10"/>
    <col min="7542" max="7542" width="51.1796875" style="10" customWidth="1"/>
    <col min="7543" max="7550" width="9.81640625" style="10" customWidth="1"/>
    <col min="7551" max="7797" width="9.1796875" style="10"/>
    <col min="7798" max="7798" width="51.1796875" style="10" customWidth="1"/>
    <col min="7799" max="7806" width="9.81640625" style="10" customWidth="1"/>
    <col min="7807" max="8053" width="9.1796875" style="10"/>
    <col min="8054" max="8054" width="51.1796875" style="10" customWidth="1"/>
    <col min="8055" max="8062" width="9.81640625" style="10" customWidth="1"/>
    <col min="8063" max="8309" width="9.1796875" style="10"/>
    <col min="8310" max="8310" width="51.1796875" style="10" customWidth="1"/>
    <col min="8311" max="8318" width="9.81640625" style="10" customWidth="1"/>
    <col min="8319" max="8565" width="9.1796875" style="10"/>
    <col min="8566" max="8566" width="51.1796875" style="10" customWidth="1"/>
    <col min="8567" max="8574" width="9.81640625" style="10" customWidth="1"/>
    <col min="8575" max="8821" width="9.1796875" style="10"/>
    <col min="8822" max="8822" width="51.1796875" style="10" customWidth="1"/>
    <col min="8823" max="8830" width="9.81640625" style="10" customWidth="1"/>
    <col min="8831" max="9077" width="9.1796875" style="10"/>
    <col min="9078" max="9078" width="51.1796875" style="10" customWidth="1"/>
    <col min="9079" max="9086" width="9.81640625" style="10" customWidth="1"/>
    <col min="9087" max="9333" width="9.1796875" style="10"/>
    <col min="9334" max="9334" width="51.1796875" style="10" customWidth="1"/>
    <col min="9335" max="9342" width="9.81640625" style="10" customWidth="1"/>
    <col min="9343" max="9589" width="9.1796875" style="10"/>
    <col min="9590" max="9590" width="51.1796875" style="10" customWidth="1"/>
    <col min="9591" max="9598" width="9.81640625" style="10" customWidth="1"/>
    <col min="9599" max="9845" width="9.1796875" style="10"/>
    <col min="9846" max="9846" width="51.1796875" style="10" customWidth="1"/>
    <col min="9847" max="9854" width="9.81640625" style="10" customWidth="1"/>
    <col min="9855" max="10101" width="9.1796875" style="10"/>
    <col min="10102" max="10102" width="51.1796875" style="10" customWidth="1"/>
    <col min="10103" max="10110" width="9.81640625" style="10" customWidth="1"/>
    <col min="10111" max="10357" width="9.1796875" style="10"/>
    <col min="10358" max="10358" width="51.1796875" style="10" customWidth="1"/>
    <col min="10359" max="10366" width="9.81640625" style="10" customWidth="1"/>
    <col min="10367" max="10613" width="9.1796875" style="10"/>
    <col min="10614" max="10614" width="51.1796875" style="10" customWidth="1"/>
    <col min="10615" max="10622" width="9.81640625" style="10" customWidth="1"/>
    <col min="10623" max="10869" width="9.1796875" style="10"/>
    <col min="10870" max="10870" width="51.1796875" style="10" customWidth="1"/>
    <col min="10871" max="10878" width="9.81640625" style="10" customWidth="1"/>
    <col min="10879" max="11125" width="9.1796875" style="10"/>
    <col min="11126" max="11126" width="51.1796875" style="10" customWidth="1"/>
    <col min="11127" max="11134" width="9.81640625" style="10" customWidth="1"/>
    <col min="11135" max="11381" width="9.1796875" style="10"/>
    <col min="11382" max="11382" width="51.1796875" style="10" customWidth="1"/>
    <col min="11383" max="11390" width="9.81640625" style="10" customWidth="1"/>
    <col min="11391" max="11637" width="9.1796875" style="10"/>
    <col min="11638" max="11638" width="51.1796875" style="10" customWidth="1"/>
    <col min="11639" max="11646" width="9.81640625" style="10" customWidth="1"/>
    <col min="11647" max="11893" width="9.1796875" style="10"/>
    <col min="11894" max="11894" width="51.1796875" style="10" customWidth="1"/>
    <col min="11895" max="11902" width="9.81640625" style="10" customWidth="1"/>
    <col min="11903" max="12149" width="9.1796875" style="10"/>
    <col min="12150" max="12150" width="51.1796875" style="10" customWidth="1"/>
    <col min="12151" max="12158" width="9.81640625" style="10" customWidth="1"/>
    <col min="12159" max="12405" width="9.1796875" style="10"/>
    <col min="12406" max="12406" width="51.1796875" style="10" customWidth="1"/>
    <col min="12407" max="12414" width="9.81640625" style="10" customWidth="1"/>
    <col min="12415" max="12661" width="9.1796875" style="10"/>
    <col min="12662" max="12662" width="51.1796875" style="10" customWidth="1"/>
    <col min="12663" max="12670" width="9.81640625" style="10" customWidth="1"/>
    <col min="12671" max="12917" width="9.1796875" style="10"/>
    <col min="12918" max="12918" width="51.1796875" style="10" customWidth="1"/>
    <col min="12919" max="12926" width="9.81640625" style="10" customWidth="1"/>
    <col min="12927" max="13173" width="9.1796875" style="10"/>
    <col min="13174" max="13174" width="51.1796875" style="10" customWidth="1"/>
    <col min="13175" max="13182" width="9.81640625" style="10" customWidth="1"/>
    <col min="13183" max="13429" width="9.1796875" style="10"/>
    <col min="13430" max="13430" width="51.1796875" style="10" customWidth="1"/>
    <col min="13431" max="13438" width="9.81640625" style="10" customWidth="1"/>
    <col min="13439" max="13685" width="9.1796875" style="10"/>
    <col min="13686" max="13686" width="51.1796875" style="10" customWidth="1"/>
    <col min="13687" max="13694" width="9.81640625" style="10" customWidth="1"/>
    <col min="13695" max="13941" width="9.1796875" style="10"/>
    <col min="13942" max="13942" width="51.1796875" style="10" customWidth="1"/>
    <col min="13943" max="13950" width="9.81640625" style="10" customWidth="1"/>
    <col min="13951" max="14197" width="9.1796875" style="10"/>
    <col min="14198" max="14198" width="51.1796875" style="10" customWidth="1"/>
    <col min="14199" max="14206" width="9.81640625" style="10" customWidth="1"/>
    <col min="14207" max="14453" width="9.1796875" style="10"/>
    <col min="14454" max="14454" width="51.1796875" style="10" customWidth="1"/>
    <col min="14455" max="14462" width="9.81640625" style="10" customWidth="1"/>
    <col min="14463" max="14709" width="9.1796875" style="10"/>
    <col min="14710" max="14710" width="51.1796875" style="10" customWidth="1"/>
    <col min="14711" max="14718" width="9.81640625" style="10" customWidth="1"/>
    <col min="14719" max="14965" width="9.1796875" style="10"/>
    <col min="14966" max="14966" width="51.1796875" style="10" customWidth="1"/>
    <col min="14967" max="14974" width="9.81640625" style="10" customWidth="1"/>
    <col min="14975" max="15221" width="9.1796875" style="10"/>
    <col min="15222" max="15222" width="51.1796875" style="10" customWidth="1"/>
    <col min="15223" max="15230" width="9.81640625" style="10" customWidth="1"/>
    <col min="15231" max="15477" width="9.1796875" style="10"/>
    <col min="15478" max="15478" width="51.1796875" style="10" customWidth="1"/>
    <col min="15479" max="15486" width="9.81640625" style="10" customWidth="1"/>
    <col min="15487" max="15733" width="9.1796875" style="10"/>
    <col min="15734" max="15734" width="51.1796875" style="10" customWidth="1"/>
    <col min="15735" max="15742" width="9.81640625" style="10" customWidth="1"/>
    <col min="15743" max="15989" width="9.1796875" style="10"/>
    <col min="15990" max="15990" width="51.1796875" style="10" customWidth="1"/>
    <col min="15991" max="15998" width="9.81640625" style="10" customWidth="1"/>
    <col min="15999" max="16384" width="9.1796875" style="10"/>
  </cols>
  <sheetData>
    <row r="1" spans="2:4" s="1" customFormat="1" ht="17.25" customHeight="1" x14ac:dyDescent="0.3">
      <c r="B1" s="40"/>
      <c r="C1" s="41"/>
      <c r="D1" s="36" t="s">
        <v>197</v>
      </c>
    </row>
    <row r="2" spans="2:4" s="1" customFormat="1" ht="27.75" customHeight="1" x14ac:dyDescent="0.3">
      <c r="B2" s="176" t="s">
        <v>196</v>
      </c>
      <c r="C2" s="176"/>
      <c r="D2" s="176"/>
    </row>
    <row r="3" spans="2:4" s="1" customFormat="1" ht="15.75" customHeight="1" x14ac:dyDescent="0.3">
      <c r="B3" s="177">
        <v>2020</v>
      </c>
      <c r="C3" s="177"/>
      <c r="D3" s="177"/>
    </row>
    <row r="4" spans="2:4" ht="15" customHeight="1" x14ac:dyDescent="0.2">
      <c r="B4" s="10" t="s">
        <v>115</v>
      </c>
      <c r="C4" s="18"/>
    </row>
    <row r="5" spans="2:4" ht="16.5" customHeight="1" x14ac:dyDescent="0.2">
      <c r="B5" s="37" t="s">
        <v>125</v>
      </c>
      <c r="C5" s="178" t="s">
        <v>70</v>
      </c>
      <c r="D5" s="178" t="s">
        <v>1</v>
      </c>
    </row>
    <row r="6" spans="2:4" ht="16.5" customHeight="1" x14ac:dyDescent="0.25">
      <c r="B6" s="43" t="s">
        <v>117</v>
      </c>
      <c r="C6" s="178"/>
      <c r="D6" s="178" t="s">
        <v>13</v>
      </c>
    </row>
    <row r="7" spans="2:4" ht="15.75" customHeight="1" x14ac:dyDescent="0.25">
      <c r="B7" s="40" t="s">
        <v>0</v>
      </c>
      <c r="C7" s="39">
        <v>1838997</v>
      </c>
      <c r="D7" s="66">
        <v>99.999999999999972</v>
      </c>
    </row>
    <row r="8" spans="2:4" ht="15.75" customHeight="1" x14ac:dyDescent="0.25">
      <c r="B8" s="122" t="s">
        <v>102</v>
      </c>
      <c r="C8" s="57">
        <f>+C9+C10</f>
        <v>136913</v>
      </c>
      <c r="D8" s="63">
        <f>+C8/$C$7*100</f>
        <v>7.4449822376001702</v>
      </c>
    </row>
    <row r="9" spans="2:4" ht="15.75" customHeight="1" x14ac:dyDescent="0.2">
      <c r="B9" s="90" t="s">
        <v>128</v>
      </c>
      <c r="C9" s="15">
        <v>33424</v>
      </c>
      <c r="D9" s="20">
        <f t="shared" ref="D9:D41" si="0">+C9/$C$7*100</f>
        <v>1.8175124809882779</v>
      </c>
    </row>
    <row r="10" spans="2:4" ht="15.75" customHeight="1" x14ac:dyDescent="0.2">
      <c r="B10" s="90" t="s">
        <v>129</v>
      </c>
      <c r="C10" s="15">
        <v>103489</v>
      </c>
      <c r="D10" s="20">
        <f t="shared" si="0"/>
        <v>5.6274697566118919</v>
      </c>
    </row>
    <row r="11" spans="2:4" ht="15.75" customHeight="1" x14ac:dyDescent="0.25">
      <c r="B11" s="122" t="s">
        <v>101</v>
      </c>
      <c r="C11" s="57">
        <v>9830</v>
      </c>
      <c r="D11" s="63">
        <f t="shared" si="0"/>
        <v>0.5345305076626008</v>
      </c>
    </row>
    <row r="12" spans="2:4" ht="15.75" customHeight="1" x14ac:dyDescent="0.25">
      <c r="B12" s="122" t="s">
        <v>103</v>
      </c>
      <c r="C12" s="57">
        <f>+C13+C14</f>
        <v>23778</v>
      </c>
      <c r="D12" s="63">
        <f t="shared" si="0"/>
        <v>1.2929874273856892</v>
      </c>
    </row>
    <row r="13" spans="2:4" ht="15.75" customHeight="1" x14ac:dyDescent="0.2">
      <c r="B13" s="125" t="s">
        <v>336</v>
      </c>
      <c r="C13" s="15">
        <v>2445</v>
      </c>
      <c r="D13" s="20">
        <f t="shared" si="0"/>
        <v>0.13295290856918202</v>
      </c>
    </row>
    <row r="14" spans="2:4" ht="15.75" customHeight="1" x14ac:dyDescent="0.2">
      <c r="B14" s="125" t="s">
        <v>337</v>
      </c>
      <c r="C14" s="15">
        <f>+C15+C16</f>
        <v>21333</v>
      </c>
      <c r="D14" s="20">
        <f t="shared" si="0"/>
        <v>1.1600345188165071</v>
      </c>
    </row>
    <row r="15" spans="2:4" ht="15.75" customHeight="1" x14ac:dyDescent="0.2">
      <c r="B15" s="126" t="s">
        <v>338</v>
      </c>
      <c r="C15" s="15">
        <v>16721</v>
      </c>
      <c r="D15" s="20">
        <f t="shared" si="0"/>
        <v>0.90924563770359601</v>
      </c>
    </row>
    <row r="16" spans="2:4" ht="15.75" customHeight="1" x14ac:dyDescent="0.2">
      <c r="B16" s="126" t="s">
        <v>339</v>
      </c>
      <c r="C16" s="15">
        <v>4612</v>
      </c>
      <c r="D16" s="20">
        <f t="shared" si="0"/>
        <v>0.25078888111291098</v>
      </c>
    </row>
    <row r="17" spans="2:4" ht="15.75" customHeight="1" x14ac:dyDescent="0.25">
      <c r="B17" s="123" t="s">
        <v>104</v>
      </c>
      <c r="C17" s="57">
        <f>+C18+C19+C20+C26</f>
        <v>583794</v>
      </c>
      <c r="D17" s="63">
        <f t="shared" si="0"/>
        <v>31.745239388645007</v>
      </c>
    </row>
    <row r="18" spans="2:4" ht="15.75" customHeight="1" x14ac:dyDescent="0.2">
      <c r="B18" s="125" t="s">
        <v>318</v>
      </c>
      <c r="C18" s="15">
        <v>35506</v>
      </c>
      <c r="D18" s="20">
        <f t="shared" si="0"/>
        <v>1.930726368776023</v>
      </c>
    </row>
    <row r="19" spans="2:4" ht="15.75" customHeight="1" x14ac:dyDescent="0.2">
      <c r="B19" s="125" t="s">
        <v>319</v>
      </c>
      <c r="C19" s="15">
        <v>1219</v>
      </c>
      <c r="D19" s="20">
        <f t="shared" si="0"/>
        <v>6.6286133147579904E-2</v>
      </c>
    </row>
    <row r="20" spans="2:4" ht="15.75" customHeight="1" x14ac:dyDescent="0.2">
      <c r="B20" s="125" t="s">
        <v>320</v>
      </c>
      <c r="C20" s="15">
        <f>+C21+C22+C23+C24+C25</f>
        <v>511818</v>
      </c>
      <c r="D20" s="20">
        <f t="shared" si="0"/>
        <v>27.831366772213332</v>
      </c>
    </row>
    <row r="21" spans="2:4" ht="15.75" customHeight="1" x14ac:dyDescent="0.2">
      <c r="B21" s="126" t="s">
        <v>321</v>
      </c>
      <c r="C21" s="15">
        <v>95228</v>
      </c>
      <c r="D21" s="20">
        <f t="shared" si="0"/>
        <v>5.1782574957979808</v>
      </c>
    </row>
    <row r="22" spans="2:4" ht="15.75" customHeight="1" x14ac:dyDescent="0.2">
      <c r="B22" s="126" t="s">
        <v>322</v>
      </c>
      <c r="C22" s="15">
        <v>120672</v>
      </c>
      <c r="D22" s="20">
        <f t="shared" si="0"/>
        <v>6.5618377844009537</v>
      </c>
    </row>
    <row r="23" spans="2:4" ht="15.75" customHeight="1" x14ac:dyDescent="0.2">
      <c r="B23" s="126" t="s">
        <v>323</v>
      </c>
      <c r="C23" s="15">
        <v>7706</v>
      </c>
      <c r="D23" s="20">
        <f t="shared" si="0"/>
        <v>0.41903276623072255</v>
      </c>
    </row>
    <row r="24" spans="2:4" ht="15.75" customHeight="1" x14ac:dyDescent="0.2">
      <c r="B24" s="126" t="s">
        <v>324</v>
      </c>
      <c r="C24" s="15">
        <v>240542</v>
      </c>
      <c r="D24" s="20">
        <f t="shared" si="0"/>
        <v>13.080064839692508</v>
      </c>
    </row>
    <row r="25" spans="2:4" ht="15.75" customHeight="1" x14ac:dyDescent="0.2">
      <c r="B25" s="126" t="s">
        <v>325</v>
      </c>
      <c r="C25" s="15">
        <v>47670</v>
      </c>
      <c r="D25" s="20">
        <f t="shared" si="0"/>
        <v>2.5921738860911683</v>
      </c>
    </row>
    <row r="26" spans="2:4" ht="15.75" customHeight="1" x14ac:dyDescent="0.2">
      <c r="B26" s="127" t="s">
        <v>326</v>
      </c>
      <c r="C26" s="15">
        <v>35251</v>
      </c>
      <c r="D26" s="20">
        <f t="shared" si="0"/>
        <v>1.9168601145080715</v>
      </c>
    </row>
    <row r="27" spans="2:4" ht="15.75" customHeight="1" x14ac:dyDescent="0.25">
      <c r="B27" s="123" t="s">
        <v>105</v>
      </c>
      <c r="C27" s="57">
        <f>+C28+C29</f>
        <v>136843</v>
      </c>
      <c r="D27" s="63">
        <f t="shared" si="0"/>
        <v>7.4411758148599478</v>
      </c>
    </row>
    <row r="28" spans="2:4" ht="15.75" customHeight="1" x14ac:dyDescent="0.2">
      <c r="B28" s="125" t="s">
        <v>327</v>
      </c>
      <c r="C28" s="15">
        <v>5002</v>
      </c>
      <c r="D28" s="20">
        <f t="shared" si="0"/>
        <v>0.2719960935227192</v>
      </c>
    </row>
    <row r="29" spans="2:4" ht="15.75" customHeight="1" x14ac:dyDescent="0.2">
      <c r="B29" s="125" t="s">
        <v>328</v>
      </c>
      <c r="C29" s="15">
        <v>131841</v>
      </c>
      <c r="D29" s="20">
        <f t="shared" si="0"/>
        <v>7.1691797213372297</v>
      </c>
    </row>
    <row r="30" spans="2:4" ht="15.75" customHeight="1" x14ac:dyDescent="0.25">
      <c r="B30" s="123" t="s">
        <v>106</v>
      </c>
      <c r="C30" s="57">
        <f>+C31+C32+C33</f>
        <v>152030</v>
      </c>
      <c r="D30" s="63">
        <f t="shared" si="0"/>
        <v>8.267006417084966</v>
      </c>
    </row>
    <row r="31" spans="2:4" ht="15.75" customHeight="1" x14ac:dyDescent="0.2">
      <c r="B31" s="125" t="s">
        <v>329</v>
      </c>
      <c r="C31" s="15">
        <v>64500</v>
      </c>
      <c r="D31" s="20">
        <f t="shared" si="0"/>
        <v>3.507346667775967</v>
      </c>
    </row>
    <row r="32" spans="2:4" ht="15.75" customHeight="1" x14ac:dyDescent="0.2">
      <c r="B32" s="125" t="s">
        <v>330</v>
      </c>
      <c r="C32" s="15">
        <v>79184</v>
      </c>
      <c r="D32" s="20">
        <f t="shared" si="0"/>
        <v>4.3058254037391031</v>
      </c>
    </row>
    <row r="33" spans="2:4" ht="15.75" customHeight="1" x14ac:dyDescent="0.2">
      <c r="B33" s="125" t="s">
        <v>331</v>
      </c>
      <c r="C33" s="15">
        <v>8346</v>
      </c>
      <c r="D33" s="20">
        <f t="shared" si="0"/>
        <v>0.45383434556989494</v>
      </c>
    </row>
    <row r="34" spans="2:4" ht="15.75" customHeight="1" x14ac:dyDescent="0.25">
      <c r="B34" s="123" t="s">
        <v>107</v>
      </c>
      <c r="C34" s="57">
        <v>5671</v>
      </c>
      <c r="D34" s="63">
        <f t="shared" si="0"/>
        <v>0.30837461942569783</v>
      </c>
    </row>
    <row r="35" spans="2:4" ht="15.75" customHeight="1" x14ac:dyDescent="0.25">
      <c r="B35" s="123" t="s">
        <v>108</v>
      </c>
      <c r="C35" s="57">
        <v>100196</v>
      </c>
      <c r="D35" s="63">
        <f t="shared" si="0"/>
        <v>5.4484047554183066</v>
      </c>
    </row>
    <row r="36" spans="2:4" ht="15.75" customHeight="1" x14ac:dyDescent="0.25">
      <c r="B36" s="123" t="s">
        <v>109</v>
      </c>
      <c r="C36" s="57">
        <f>+C37+C38</f>
        <v>615675</v>
      </c>
      <c r="D36" s="63">
        <f t="shared" si="0"/>
        <v>33.478847436945244</v>
      </c>
    </row>
    <row r="37" spans="2:4" ht="15.75" customHeight="1" x14ac:dyDescent="0.2">
      <c r="B37" s="125" t="s">
        <v>333</v>
      </c>
      <c r="C37" s="15">
        <v>125521</v>
      </c>
      <c r="D37" s="20">
        <f t="shared" si="0"/>
        <v>6.8255141253629015</v>
      </c>
    </row>
    <row r="38" spans="2:4" ht="15.75" customHeight="1" x14ac:dyDescent="0.2">
      <c r="B38" s="125" t="s">
        <v>332</v>
      </c>
      <c r="C38" s="15">
        <f>+C39+C40</f>
        <v>490154</v>
      </c>
      <c r="D38" s="20">
        <f t="shared" si="0"/>
        <v>26.653333311582344</v>
      </c>
    </row>
    <row r="39" spans="2:4" ht="15.75" customHeight="1" x14ac:dyDescent="0.2">
      <c r="B39" s="126" t="s">
        <v>334</v>
      </c>
      <c r="C39" s="15">
        <v>418957</v>
      </c>
      <c r="D39" s="20">
        <f t="shared" si="0"/>
        <v>22.781820742502571</v>
      </c>
    </row>
    <row r="40" spans="2:4" ht="15.75" customHeight="1" x14ac:dyDescent="0.2">
      <c r="B40" s="126" t="s">
        <v>335</v>
      </c>
      <c r="C40" s="15">
        <v>71197</v>
      </c>
      <c r="D40" s="20">
        <f t="shared" si="0"/>
        <v>3.8715125690797754</v>
      </c>
    </row>
    <row r="41" spans="2:4" ht="15.75" customHeight="1" x14ac:dyDescent="0.25">
      <c r="B41" s="124" t="s">
        <v>110</v>
      </c>
      <c r="C41" s="59">
        <v>74267</v>
      </c>
      <c r="D41" s="117">
        <f t="shared" si="0"/>
        <v>4.0384513949723679</v>
      </c>
    </row>
    <row r="42" spans="2:4" ht="5.25" customHeight="1" x14ac:dyDescent="0.2">
      <c r="B42" s="21"/>
      <c r="C42" s="21"/>
      <c r="D42" s="21"/>
    </row>
    <row r="43" spans="2:4" ht="21" customHeight="1" x14ac:dyDescent="0.2">
      <c r="B43" s="192" t="s">
        <v>118</v>
      </c>
      <c r="C43" s="192"/>
      <c r="D43" s="192"/>
    </row>
    <row r="44" spans="2:4" x14ac:dyDescent="0.2">
      <c r="B44" s="24"/>
      <c r="C44" s="25"/>
      <c r="D44" s="25"/>
    </row>
  </sheetData>
  <mergeCells count="5">
    <mergeCell ref="C5:C6"/>
    <mergeCell ref="D5:D6"/>
    <mergeCell ref="B43:D43"/>
    <mergeCell ref="B2:D2"/>
    <mergeCell ref="B3:D3"/>
  </mergeCells>
  <printOptions horizontalCentered="1"/>
  <pageMargins left="0.15748031496062992" right="0.15748031496062992" top="0.78740157480314965" bottom="0.19685039370078741"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D43"/>
  <sheetViews>
    <sheetView workbookViewId="0"/>
  </sheetViews>
  <sheetFormatPr defaultColWidth="9.1796875" defaultRowHeight="10" x14ac:dyDescent="0.2"/>
  <cols>
    <col min="1" max="1" width="2.81640625" style="10" customWidth="1"/>
    <col min="2" max="2" width="60.81640625" style="10" bestFit="1" customWidth="1"/>
    <col min="3" max="4" width="10.81640625" style="11" customWidth="1"/>
    <col min="5" max="124" width="9.1796875" style="10"/>
    <col min="125" max="125" width="51.1796875" style="10" customWidth="1"/>
    <col min="126" max="133" width="9.81640625" style="10" customWidth="1"/>
    <col min="134" max="380" width="9.1796875" style="10"/>
    <col min="381" max="381" width="51.1796875" style="10" customWidth="1"/>
    <col min="382" max="389" width="9.81640625" style="10" customWidth="1"/>
    <col min="390" max="636" width="9.1796875" style="10"/>
    <col min="637" max="637" width="51.1796875" style="10" customWidth="1"/>
    <col min="638" max="645" width="9.81640625" style="10" customWidth="1"/>
    <col min="646" max="892" width="9.1796875" style="10"/>
    <col min="893" max="893" width="51.1796875" style="10" customWidth="1"/>
    <col min="894" max="901" width="9.81640625" style="10" customWidth="1"/>
    <col min="902" max="1148" width="9.1796875" style="10"/>
    <col min="1149" max="1149" width="51.1796875" style="10" customWidth="1"/>
    <col min="1150" max="1157" width="9.81640625" style="10" customWidth="1"/>
    <col min="1158" max="1404" width="9.1796875" style="10"/>
    <col min="1405" max="1405" width="51.1796875" style="10" customWidth="1"/>
    <col min="1406" max="1413" width="9.81640625" style="10" customWidth="1"/>
    <col min="1414" max="1660" width="9.1796875" style="10"/>
    <col min="1661" max="1661" width="51.1796875" style="10" customWidth="1"/>
    <col min="1662" max="1669" width="9.81640625" style="10" customWidth="1"/>
    <col min="1670" max="1916" width="9.1796875" style="10"/>
    <col min="1917" max="1917" width="51.1796875" style="10" customWidth="1"/>
    <col min="1918" max="1925" width="9.81640625" style="10" customWidth="1"/>
    <col min="1926" max="2172" width="9.1796875" style="10"/>
    <col min="2173" max="2173" width="51.1796875" style="10" customWidth="1"/>
    <col min="2174" max="2181" width="9.81640625" style="10" customWidth="1"/>
    <col min="2182" max="2428" width="9.1796875" style="10"/>
    <col min="2429" max="2429" width="51.1796875" style="10" customWidth="1"/>
    <col min="2430" max="2437" width="9.81640625" style="10" customWidth="1"/>
    <col min="2438" max="2684" width="9.1796875" style="10"/>
    <col min="2685" max="2685" width="51.1796875" style="10" customWidth="1"/>
    <col min="2686" max="2693" width="9.81640625" style="10" customWidth="1"/>
    <col min="2694" max="2940" width="9.1796875" style="10"/>
    <col min="2941" max="2941" width="51.1796875" style="10" customWidth="1"/>
    <col min="2942" max="2949" width="9.81640625" style="10" customWidth="1"/>
    <col min="2950" max="3196" width="9.1796875" style="10"/>
    <col min="3197" max="3197" width="51.1796875" style="10" customWidth="1"/>
    <col min="3198" max="3205" width="9.81640625" style="10" customWidth="1"/>
    <col min="3206" max="3452" width="9.1796875" style="10"/>
    <col min="3453" max="3453" width="51.1796875" style="10" customWidth="1"/>
    <col min="3454" max="3461" width="9.81640625" style="10" customWidth="1"/>
    <col min="3462" max="3708" width="9.1796875" style="10"/>
    <col min="3709" max="3709" width="51.1796875" style="10" customWidth="1"/>
    <col min="3710" max="3717" width="9.81640625" style="10" customWidth="1"/>
    <col min="3718" max="3964" width="9.1796875" style="10"/>
    <col min="3965" max="3965" width="51.1796875" style="10" customWidth="1"/>
    <col min="3966" max="3973" width="9.81640625" style="10" customWidth="1"/>
    <col min="3974" max="4220" width="9.1796875" style="10"/>
    <col min="4221" max="4221" width="51.1796875" style="10" customWidth="1"/>
    <col min="4222" max="4229" width="9.81640625" style="10" customWidth="1"/>
    <col min="4230" max="4476" width="9.1796875" style="10"/>
    <col min="4477" max="4477" width="51.1796875" style="10" customWidth="1"/>
    <col min="4478" max="4485" width="9.81640625" style="10" customWidth="1"/>
    <col min="4486" max="4732" width="9.1796875" style="10"/>
    <col min="4733" max="4733" width="51.1796875" style="10" customWidth="1"/>
    <col min="4734" max="4741" width="9.81640625" style="10" customWidth="1"/>
    <col min="4742" max="4988" width="9.1796875" style="10"/>
    <col min="4989" max="4989" width="51.1796875" style="10" customWidth="1"/>
    <col min="4990" max="4997" width="9.81640625" style="10" customWidth="1"/>
    <col min="4998" max="5244" width="9.1796875" style="10"/>
    <col min="5245" max="5245" width="51.1796875" style="10" customWidth="1"/>
    <col min="5246" max="5253" width="9.81640625" style="10" customWidth="1"/>
    <col min="5254" max="5500" width="9.1796875" style="10"/>
    <col min="5501" max="5501" width="51.1796875" style="10" customWidth="1"/>
    <col min="5502" max="5509" width="9.81640625" style="10" customWidth="1"/>
    <col min="5510" max="5756" width="9.1796875" style="10"/>
    <col min="5757" max="5757" width="51.1796875" style="10" customWidth="1"/>
    <col min="5758" max="5765" width="9.81640625" style="10" customWidth="1"/>
    <col min="5766" max="6012" width="9.1796875" style="10"/>
    <col min="6013" max="6013" width="51.1796875" style="10" customWidth="1"/>
    <col min="6014" max="6021" width="9.81640625" style="10" customWidth="1"/>
    <col min="6022" max="6268" width="9.1796875" style="10"/>
    <col min="6269" max="6269" width="51.1796875" style="10" customWidth="1"/>
    <col min="6270" max="6277" width="9.81640625" style="10" customWidth="1"/>
    <col min="6278" max="6524" width="9.1796875" style="10"/>
    <col min="6525" max="6525" width="51.1796875" style="10" customWidth="1"/>
    <col min="6526" max="6533" width="9.81640625" style="10" customWidth="1"/>
    <col min="6534" max="6780" width="9.1796875" style="10"/>
    <col min="6781" max="6781" width="51.1796875" style="10" customWidth="1"/>
    <col min="6782" max="6789" width="9.81640625" style="10" customWidth="1"/>
    <col min="6790" max="7036" width="9.1796875" style="10"/>
    <col min="7037" max="7037" width="51.1796875" style="10" customWidth="1"/>
    <col min="7038" max="7045" width="9.81640625" style="10" customWidth="1"/>
    <col min="7046" max="7292" width="9.1796875" style="10"/>
    <col min="7293" max="7293" width="51.1796875" style="10" customWidth="1"/>
    <col min="7294" max="7301" width="9.81640625" style="10" customWidth="1"/>
    <col min="7302" max="7548" width="9.1796875" style="10"/>
    <col min="7549" max="7549" width="51.1796875" style="10" customWidth="1"/>
    <col min="7550" max="7557" width="9.81640625" style="10" customWidth="1"/>
    <col min="7558" max="7804" width="9.1796875" style="10"/>
    <col min="7805" max="7805" width="51.1796875" style="10" customWidth="1"/>
    <col min="7806" max="7813" width="9.81640625" style="10" customWidth="1"/>
    <col min="7814" max="8060" width="9.1796875" style="10"/>
    <col min="8061" max="8061" width="51.1796875" style="10" customWidth="1"/>
    <col min="8062" max="8069" width="9.81640625" style="10" customWidth="1"/>
    <col min="8070" max="8316" width="9.1796875" style="10"/>
    <col min="8317" max="8317" width="51.1796875" style="10" customWidth="1"/>
    <col min="8318" max="8325" width="9.81640625" style="10" customWidth="1"/>
    <col min="8326" max="8572" width="9.1796875" style="10"/>
    <col min="8573" max="8573" width="51.1796875" style="10" customWidth="1"/>
    <col min="8574" max="8581" width="9.81640625" style="10" customWidth="1"/>
    <col min="8582" max="8828" width="9.1796875" style="10"/>
    <col min="8829" max="8829" width="51.1796875" style="10" customWidth="1"/>
    <col min="8830" max="8837" width="9.81640625" style="10" customWidth="1"/>
    <col min="8838" max="9084" width="9.1796875" style="10"/>
    <col min="9085" max="9085" width="51.1796875" style="10" customWidth="1"/>
    <col min="9086" max="9093" width="9.81640625" style="10" customWidth="1"/>
    <col min="9094" max="9340" width="9.1796875" style="10"/>
    <col min="9341" max="9341" width="51.1796875" style="10" customWidth="1"/>
    <col min="9342" max="9349" width="9.81640625" style="10" customWidth="1"/>
    <col min="9350" max="9596" width="9.1796875" style="10"/>
    <col min="9597" max="9597" width="51.1796875" style="10" customWidth="1"/>
    <col min="9598" max="9605" width="9.81640625" style="10" customWidth="1"/>
    <col min="9606" max="9852" width="9.1796875" style="10"/>
    <col min="9853" max="9853" width="51.1796875" style="10" customWidth="1"/>
    <col min="9854" max="9861" width="9.81640625" style="10" customWidth="1"/>
    <col min="9862" max="10108" width="9.1796875" style="10"/>
    <col min="10109" max="10109" width="51.1796875" style="10" customWidth="1"/>
    <col min="10110" max="10117" width="9.81640625" style="10" customWidth="1"/>
    <col min="10118" max="10364" width="9.1796875" style="10"/>
    <col min="10365" max="10365" width="51.1796875" style="10" customWidth="1"/>
    <col min="10366" max="10373" width="9.81640625" style="10" customWidth="1"/>
    <col min="10374" max="10620" width="9.1796875" style="10"/>
    <col min="10621" max="10621" width="51.1796875" style="10" customWidth="1"/>
    <col min="10622" max="10629" width="9.81640625" style="10" customWidth="1"/>
    <col min="10630" max="10876" width="9.1796875" style="10"/>
    <col min="10877" max="10877" width="51.1796875" style="10" customWidth="1"/>
    <col min="10878" max="10885" width="9.81640625" style="10" customWidth="1"/>
    <col min="10886" max="11132" width="9.1796875" style="10"/>
    <col min="11133" max="11133" width="51.1796875" style="10" customWidth="1"/>
    <col min="11134" max="11141" width="9.81640625" style="10" customWidth="1"/>
    <col min="11142" max="11388" width="9.1796875" style="10"/>
    <col min="11389" max="11389" width="51.1796875" style="10" customWidth="1"/>
    <col min="11390" max="11397" width="9.81640625" style="10" customWidth="1"/>
    <col min="11398" max="11644" width="9.1796875" style="10"/>
    <col min="11645" max="11645" width="51.1796875" style="10" customWidth="1"/>
    <col min="11646" max="11653" width="9.81640625" style="10" customWidth="1"/>
    <col min="11654" max="11900" width="9.1796875" style="10"/>
    <col min="11901" max="11901" width="51.1796875" style="10" customWidth="1"/>
    <col min="11902" max="11909" width="9.81640625" style="10" customWidth="1"/>
    <col min="11910" max="12156" width="9.1796875" style="10"/>
    <col min="12157" max="12157" width="51.1796875" style="10" customWidth="1"/>
    <col min="12158" max="12165" width="9.81640625" style="10" customWidth="1"/>
    <col min="12166" max="12412" width="9.1796875" style="10"/>
    <col min="12413" max="12413" width="51.1796875" style="10" customWidth="1"/>
    <col min="12414" max="12421" width="9.81640625" style="10" customWidth="1"/>
    <col min="12422" max="12668" width="9.1796875" style="10"/>
    <col min="12669" max="12669" width="51.1796875" style="10" customWidth="1"/>
    <col min="12670" max="12677" width="9.81640625" style="10" customWidth="1"/>
    <col min="12678" max="12924" width="9.1796875" style="10"/>
    <col min="12925" max="12925" width="51.1796875" style="10" customWidth="1"/>
    <col min="12926" max="12933" width="9.81640625" style="10" customWidth="1"/>
    <col min="12934" max="13180" width="9.1796875" style="10"/>
    <col min="13181" max="13181" width="51.1796875" style="10" customWidth="1"/>
    <col min="13182" max="13189" width="9.81640625" style="10" customWidth="1"/>
    <col min="13190" max="13436" width="9.1796875" style="10"/>
    <col min="13437" max="13437" width="51.1796875" style="10" customWidth="1"/>
    <col min="13438" max="13445" width="9.81640625" style="10" customWidth="1"/>
    <col min="13446" max="13692" width="9.1796875" style="10"/>
    <col min="13693" max="13693" width="51.1796875" style="10" customWidth="1"/>
    <col min="13694" max="13701" width="9.81640625" style="10" customWidth="1"/>
    <col min="13702" max="13948" width="9.1796875" style="10"/>
    <col min="13949" max="13949" width="51.1796875" style="10" customWidth="1"/>
    <col min="13950" max="13957" width="9.81640625" style="10" customWidth="1"/>
    <col min="13958" max="14204" width="9.1796875" style="10"/>
    <col min="14205" max="14205" width="51.1796875" style="10" customWidth="1"/>
    <col min="14206" max="14213" width="9.81640625" style="10" customWidth="1"/>
    <col min="14214" max="14460" width="9.1796875" style="10"/>
    <col min="14461" max="14461" width="51.1796875" style="10" customWidth="1"/>
    <col min="14462" max="14469" width="9.81640625" style="10" customWidth="1"/>
    <col min="14470" max="14716" width="9.1796875" style="10"/>
    <col min="14717" max="14717" width="51.1796875" style="10" customWidth="1"/>
    <col min="14718" max="14725" width="9.81640625" style="10" customWidth="1"/>
    <col min="14726" max="14972" width="9.1796875" style="10"/>
    <col min="14973" max="14973" width="51.1796875" style="10" customWidth="1"/>
    <col min="14974" max="14981" width="9.81640625" style="10" customWidth="1"/>
    <col min="14982" max="15228" width="9.1796875" style="10"/>
    <col min="15229" max="15229" width="51.1796875" style="10" customWidth="1"/>
    <col min="15230" max="15237" width="9.81640625" style="10" customWidth="1"/>
    <col min="15238" max="15484" width="9.1796875" style="10"/>
    <col min="15485" max="15485" width="51.1796875" style="10" customWidth="1"/>
    <col min="15486" max="15493" width="9.81640625" style="10" customWidth="1"/>
    <col min="15494" max="15740" width="9.1796875" style="10"/>
    <col min="15741" max="15741" width="51.1796875" style="10" customWidth="1"/>
    <col min="15742" max="15749" width="9.81640625" style="10" customWidth="1"/>
    <col min="15750" max="15996" width="9.1796875" style="10"/>
    <col min="15997" max="15997" width="51.1796875" style="10" customWidth="1"/>
    <col min="15998" max="16005" width="9.81640625" style="10" customWidth="1"/>
    <col min="16006" max="16384" width="9.1796875" style="10"/>
  </cols>
  <sheetData>
    <row r="1" spans="2:4" s="1" customFormat="1" ht="17.25" customHeight="1" x14ac:dyDescent="0.3">
      <c r="B1" s="40"/>
      <c r="C1" s="41"/>
      <c r="D1" s="36" t="s">
        <v>198</v>
      </c>
    </row>
    <row r="2" spans="2:4" s="1" customFormat="1" ht="27.75" customHeight="1" x14ac:dyDescent="0.3">
      <c r="B2" s="176" t="s">
        <v>199</v>
      </c>
      <c r="C2" s="176"/>
      <c r="D2" s="176"/>
    </row>
    <row r="3" spans="2:4" s="1" customFormat="1" ht="15.75" customHeight="1" x14ac:dyDescent="0.3">
      <c r="B3" s="177">
        <v>2020</v>
      </c>
      <c r="C3" s="177"/>
      <c r="D3" s="177"/>
    </row>
    <row r="4" spans="2:4" ht="15" customHeight="1" x14ac:dyDescent="0.2">
      <c r="B4" s="10" t="s">
        <v>115</v>
      </c>
      <c r="C4" s="18"/>
    </row>
    <row r="5" spans="2:4" ht="18" customHeight="1" x14ac:dyDescent="0.2">
      <c r="B5" s="37" t="s">
        <v>126</v>
      </c>
      <c r="C5" s="178" t="s">
        <v>70</v>
      </c>
      <c r="D5" s="178" t="s">
        <v>1</v>
      </c>
    </row>
    <row r="6" spans="2:4" ht="18" customHeight="1" x14ac:dyDescent="0.25">
      <c r="B6" s="43" t="s">
        <v>117</v>
      </c>
      <c r="C6" s="178"/>
      <c r="D6" s="178" t="s">
        <v>13</v>
      </c>
    </row>
    <row r="7" spans="2:4" ht="15" customHeight="1" x14ac:dyDescent="0.25">
      <c r="B7" s="40" t="s">
        <v>0</v>
      </c>
      <c r="C7" s="39">
        <v>7541514.1377405562</v>
      </c>
      <c r="D7" s="66">
        <v>99.999999999999972</v>
      </c>
    </row>
    <row r="8" spans="2:4" ht="15" customHeight="1" x14ac:dyDescent="0.25">
      <c r="B8" s="122" t="s">
        <v>102</v>
      </c>
      <c r="C8" s="57">
        <f>+C9+C10</f>
        <v>710981.89297660638</v>
      </c>
      <c r="D8" s="63">
        <f>+C8/$C$7*100</f>
        <v>9.4275748873636296</v>
      </c>
    </row>
    <row r="9" spans="2:4" ht="15" customHeight="1" x14ac:dyDescent="0.2">
      <c r="B9" s="90" t="s">
        <v>128</v>
      </c>
      <c r="C9" s="15">
        <v>208760.487814027</v>
      </c>
      <c r="D9" s="20">
        <f>+C9/$C$7*100</f>
        <v>2.7681508514226802</v>
      </c>
    </row>
    <row r="10" spans="2:4" ht="15" customHeight="1" x14ac:dyDescent="0.2">
      <c r="B10" s="90" t="s">
        <v>129</v>
      </c>
      <c r="C10" s="15">
        <v>502221.40516257938</v>
      </c>
      <c r="D10" s="20">
        <f t="shared" ref="D10:D41" si="0">+C10/$C$7*100</f>
        <v>6.6594240359409484</v>
      </c>
    </row>
    <row r="11" spans="2:4" ht="15" customHeight="1" x14ac:dyDescent="0.25">
      <c r="B11" s="122" t="s">
        <v>101</v>
      </c>
      <c r="C11" s="57">
        <v>76945.500000000029</v>
      </c>
      <c r="D11" s="63">
        <f t="shared" si="0"/>
        <v>1.0202924584459239</v>
      </c>
    </row>
    <row r="12" spans="2:4" ht="15.75" customHeight="1" x14ac:dyDescent="0.25">
      <c r="B12" s="122" t="s">
        <v>103</v>
      </c>
      <c r="C12" s="57">
        <f>+C13+C14</f>
        <v>207591.45169059804</v>
      </c>
      <c r="D12" s="63">
        <f t="shared" si="0"/>
        <v>2.7526495064397323</v>
      </c>
    </row>
    <row r="13" spans="2:4" ht="15" customHeight="1" x14ac:dyDescent="0.2">
      <c r="B13" s="125" t="s">
        <v>336</v>
      </c>
      <c r="C13" s="15">
        <v>27182.000000000022</v>
      </c>
      <c r="D13" s="20">
        <f t="shared" si="0"/>
        <v>0.36043159906007644</v>
      </c>
    </row>
    <row r="14" spans="2:4" ht="15" customHeight="1" x14ac:dyDescent="0.2">
      <c r="B14" s="125" t="s">
        <v>337</v>
      </c>
      <c r="C14" s="15">
        <f>+C15+C16</f>
        <v>180409.45169059801</v>
      </c>
      <c r="D14" s="20">
        <f t="shared" si="0"/>
        <v>2.3922179073796559</v>
      </c>
    </row>
    <row r="15" spans="2:4" ht="15" customHeight="1" x14ac:dyDescent="0.2">
      <c r="B15" s="126" t="s">
        <v>338</v>
      </c>
      <c r="C15" s="15">
        <v>171566.55743243246</v>
      </c>
      <c r="D15" s="20">
        <f t="shared" si="0"/>
        <v>2.2749616893754698</v>
      </c>
    </row>
    <row r="16" spans="2:4" ht="15" customHeight="1" x14ac:dyDescent="0.2">
      <c r="B16" s="126" t="s">
        <v>339</v>
      </c>
      <c r="C16" s="15">
        <v>8842.8942581655465</v>
      </c>
      <c r="D16" s="20">
        <f t="shared" si="0"/>
        <v>0.11725621800418562</v>
      </c>
    </row>
    <row r="17" spans="2:4" ht="17.25" customHeight="1" x14ac:dyDescent="0.25">
      <c r="B17" s="123" t="s">
        <v>104</v>
      </c>
      <c r="C17" s="57">
        <f>+C18+C19+C20+C26</f>
        <v>2738209.848498526</v>
      </c>
      <c r="D17" s="63">
        <f t="shared" si="0"/>
        <v>36.308489230239594</v>
      </c>
    </row>
    <row r="18" spans="2:4" x14ac:dyDescent="0.2">
      <c r="B18" s="125" t="s">
        <v>318</v>
      </c>
      <c r="C18" s="15">
        <v>88804.083333333198</v>
      </c>
      <c r="D18" s="20">
        <f t="shared" si="0"/>
        <v>1.1775365226582866</v>
      </c>
    </row>
    <row r="19" spans="2:4" ht="15" customHeight="1" x14ac:dyDescent="0.2">
      <c r="B19" s="125" t="s">
        <v>319</v>
      </c>
      <c r="C19" s="15">
        <v>5154</v>
      </c>
      <c r="D19" s="20">
        <f t="shared" si="0"/>
        <v>6.8341713691252762E-2</v>
      </c>
    </row>
    <row r="20" spans="2:4" ht="15" customHeight="1" x14ac:dyDescent="0.2">
      <c r="B20" s="125" t="s">
        <v>320</v>
      </c>
      <c r="C20" s="15">
        <f>+C21+C22+C23+C24+C25</f>
        <v>2612306.765165193</v>
      </c>
      <c r="D20" s="20">
        <f t="shared" si="0"/>
        <v>34.63902231638383</v>
      </c>
    </row>
    <row r="21" spans="2:4" ht="15" customHeight="1" x14ac:dyDescent="0.2">
      <c r="B21" s="126" t="s">
        <v>321</v>
      </c>
      <c r="C21" s="15">
        <v>429584.29649865557</v>
      </c>
      <c r="D21" s="20">
        <f t="shared" si="0"/>
        <v>5.696260573839611</v>
      </c>
    </row>
    <row r="22" spans="2:4" ht="15" customHeight="1" x14ac:dyDescent="0.2">
      <c r="B22" s="126" t="s">
        <v>322</v>
      </c>
      <c r="C22" s="15">
        <v>742089.62340594735</v>
      </c>
      <c r="D22" s="20">
        <f t="shared" si="0"/>
        <v>9.8400614233719121</v>
      </c>
    </row>
    <row r="23" spans="2:4" ht="15" customHeight="1" x14ac:dyDescent="0.2">
      <c r="B23" s="126" t="s">
        <v>323</v>
      </c>
      <c r="C23" s="15">
        <v>47201.000000000058</v>
      </c>
      <c r="D23" s="20">
        <f t="shared" si="0"/>
        <v>0.62588227162220134</v>
      </c>
    </row>
    <row r="24" spans="2:4" ht="15" customHeight="1" x14ac:dyDescent="0.2">
      <c r="B24" s="126" t="s">
        <v>324</v>
      </c>
      <c r="C24" s="15">
        <v>1238621.3297047219</v>
      </c>
      <c r="D24" s="20">
        <f t="shared" si="0"/>
        <v>16.424040412603588</v>
      </c>
    </row>
    <row r="25" spans="2:4" ht="15" customHeight="1" x14ac:dyDescent="0.2">
      <c r="B25" s="126" t="s">
        <v>325</v>
      </c>
      <c r="C25" s="15">
        <v>154810.51555586813</v>
      </c>
      <c r="D25" s="20">
        <f t="shared" si="0"/>
        <v>2.0527776349465214</v>
      </c>
    </row>
    <row r="26" spans="2:4" ht="15" customHeight="1" x14ac:dyDescent="0.2">
      <c r="B26" s="127" t="s">
        <v>326</v>
      </c>
      <c r="C26" s="15">
        <v>31944.999999999985</v>
      </c>
      <c r="D26" s="20">
        <f t="shared" si="0"/>
        <v>0.42358867750622203</v>
      </c>
    </row>
    <row r="27" spans="2:4" ht="15" customHeight="1" x14ac:dyDescent="0.25">
      <c r="B27" s="123" t="s">
        <v>105</v>
      </c>
      <c r="C27" s="57">
        <f>+C28+C29</f>
        <v>514878.19268829114</v>
      </c>
      <c r="D27" s="63">
        <f t="shared" si="0"/>
        <v>6.8272522372085493</v>
      </c>
    </row>
    <row r="28" spans="2:4" ht="15" customHeight="1" x14ac:dyDescent="0.2">
      <c r="B28" s="125" t="s">
        <v>327</v>
      </c>
      <c r="C28" s="15">
        <v>23865.000000000036</v>
      </c>
      <c r="D28" s="20">
        <f t="shared" si="0"/>
        <v>0.3164483890651435</v>
      </c>
    </row>
    <row r="29" spans="2:4" ht="15" customHeight="1" x14ac:dyDescent="0.2">
      <c r="B29" s="125" t="s">
        <v>328</v>
      </c>
      <c r="C29" s="15">
        <v>491013.19268829108</v>
      </c>
      <c r="D29" s="20">
        <f t="shared" si="0"/>
        <v>6.5108038481434054</v>
      </c>
    </row>
    <row r="30" spans="2:4" ht="15" customHeight="1" x14ac:dyDescent="0.25">
      <c r="B30" s="123" t="s">
        <v>106</v>
      </c>
      <c r="C30" s="57">
        <f>+C31+C32+C33</f>
        <v>1145590.2677322102</v>
      </c>
      <c r="D30" s="63">
        <f t="shared" si="0"/>
        <v>15.190454420807198</v>
      </c>
    </row>
    <row r="31" spans="2:4" ht="15" customHeight="1" x14ac:dyDescent="0.2">
      <c r="B31" s="125" t="s">
        <v>329</v>
      </c>
      <c r="C31" s="15">
        <v>595386.78375784692</v>
      </c>
      <c r="D31" s="20">
        <f t="shared" si="0"/>
        <v>7.8947910576512594</v>
      </c>
    </row>
    <row r="32" spans="2:4" ht="15" customHeight="1" x14ac:dyDescent="0.2">
      <c r="B32" s="125" t="s">
        <v>330</v>
      </c>
      <c r="C32" s="15">
        <v>497646.81730769668</v>
      </c>
      <c r="D32" s="20">
        <f t="shared" si="0"/>
        <v>6.5987652906103564</v>
      </c>
    </row>
    <row r="33" spans="2:4" ht="15" customHeight="1" x14ac:dyDescent="0.2">
      <c r="B33" s="125" t="s">
        <v>331</v>
      </c>
      <c r="C33" s="15">
        <v>52556.666666666759</v>
      </c>
      <c r="D33" s="20">
        <f t="shared" si="0"/>
        <v>0.69689807254558533</v>
      </c>
    </row>
    <row r="34" spans="2:4" ht="15" customHeight="1" x14ac:dyDescent="0.25">
      <c r="B34" s="123" t="s">
        <v>107</v>
      </c>
      <c r="C34" s="57">
        <v>39648.333333333343</v>
      </c>
      <c r="D34" s="63">
        <f t="shared" si="0"/>
        <v>0.52573438979472653</v>
      </c>
    </row>
    <row r="35" spans="2:4" ht="15" customHeight="1" x14ac:dyDescent="0.25">
      <c r="B35" s="123" t="s">
        <v>108</v>
      </c>
      <c r="C35" s="57">
        <v>297721.37103174493</v>
      </c>
      <c r="D35" s="63">
        <f t="shared" si="0"/>
        <v>3.9477665306206333</v>
      </c>
    </row>
    <row r="36" spans="2:4" ht="15" customHeight="1" x14ac:dyDescent="0.25">
      <c r="B36" s="123" t="s">
        <v>109</v>
      </c>
      <c r="C36" s="57">
        <f>+C37+C38</f>
        <v>1423476.2766454071</v>
      </c>
      <c r="D36" s="63">
        <f t="shared" si="0"/>
        <v>18.875205305547325</v>
      </c>
    </row>
    <row r="37" spans="2:4" ht="15" customHeight="1" x14ac:dyDescent="0.2">
      <c r="B37" s="125" t="s">
        <v>333</v>
      </c>
      <c r="C37" s="15">
        <v>703745.21146414697</v>
      </c>
      <c r="D37" s="20">
        <f t="shared" si="0"/>
        <v>9.3316169486753715</v>
      </c>
    </row>
    <row r="38" spans="2:4" ht="15" customHeight="1" x14ac:dyDescent="0.2">
      <c r="B38" s="125" t="s">
        <v>332</v>
      </c>
      <c r="C38" s="15">
        <f>+C39+C40</f>
        <v>719731.06518126</v>
      </c>
      <c r="D38" s="20">
        <f t="shared" si="0"/>
        <v>9.5435883568719522</v>
      </c>
    </row>
    <row r="39" spans="2:4" ht="15" customHeight="1" x14ac:dyDescent="0.2">
      <c r="B39" s="126" t="s">
        <v>334</v>
      </c>
      <c r="C39" s="15">
        <v>623785.34575679968</v>
      </c>
      <c r="D39" s="20">
        <f t="shared" si="0"/>
        <v>8.2713541917947833</v>
      </c>
    </row>
    <row r="40" spans="2:4" ht="15" customHeight="1" x14ac:dyDescent="0.2">
      <c r="B40" s="126" t="s">
        <v>335</v>
      </c>
      <c r="C40" s="15">
        <v>95945.719424460287</v>
      </c>
      <c r="D40" s="20">
        <f t="shared" si="0"/>
        <v>1.2722341650771698</v>
      </c>
    </row>
    <row r="41" spans="2:4" ht="13.5" customHeight="1" x14ac:dyDescent="0.25">
      <c r="B41" s="124" t="s">
        <v>110</v>
      </c>
      <c r="C41" s="59">
        <v>386471.00314388861</v>
      </c>
      <c r="D41" s="117">
        <f t="shared" si="0"/>
        <v>5.1245810335333486</v>
      </c>
    </row>
    <row r="42" spans="2:4" x14ac:dyDescent="0.2">
      <c r="B42" s="21"/>
      <c r="C42" s="21"/>
      <c r="D42" s="21"/>
    </row>
    <row r="43" spans="2:4" x14ac:dyDescent="0.2">
      <c r="B43" s="24"/>
      <c r="C43" s="25"/>
      <c r="D43" s="25"/>
    </row>
  </sheetData>
  <mergeCells count="4">
    <mergeCell ref="C5:C6"/>
    <mergeCell ref="D5:D6"/>
    <mergeCell ref="B2:D2"/>
    <mergeCell ref="B3:D3"/>
  </mergeCells>
  <printOptions horizontalCentered="1"/>
  <pageMargins left="0.15748031496062992" right="0.15748031496062992" top="0.78740157480314965" bottom="0.19685039370078741"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I58"/>
  <sheetViews>
    <sheetView workbookViewId="0"/>
  </sheetViews>
  <sheetFormatPr defaultColWidth="9.1796875" defaultRowHeight="10" outlineLevelRow="1" x14ac:dyDescent="0.2"/>
  <cols>
    <col min="1" max="1" width="3.1796875" style="26" customWidth="1"/>
    <col min="2" max="2" width="62.81640625" style="26" customWidth="1"/>
    <col min="3" max="5" width="8.81640625" style="27" customWidth="1"/>
    <col min="6" max="6" width="8.81640625" style="26" customWidth="1"/>
    <col min="7" max="126" width="9.1796875" style="26"/>
    <col min="127" max="127" width="51.1796875" style="26" customWidth="1"/>
    <col min="128" max="135" width="9.81640625" style="26" customWidth="1"/>
    <col min="136" max="382" width="9.1796875" style="26"/>
    <col min="383" max="383" width="51.1796875" style="26" customWidth="1"/>
    <col min="384" max="391" width="9.81640625" style="26" customWidth="1"/>
    <col min="392" max="638" width="9.1796875" style="26"/>
    <col min="639" max="639" width="51.1796875" style="26" customWidth="1"/>
    <col min="640" max="647" width="9.81640625" style="26" customWidth="1"/>
    <col min="648" max="894" width="9.1796875" style="26"/>
    <col min="895" max="895" width="51.1796875" style="26" customWidth="1"/>
    <col min="896" max="903" width="9.81640625" style="26" customWidth="1"/>
    <col min="904" max="1150" width="9.1796875" style="26"/>
    <col min="1151" max="1151" width="51.1796875" style="26" customWidth="1"/>
    <col min="1152" max="1159" width="9.81640625" style="26" customWidth="1"/>
    <col min="1160" max="1406" width="9.1796875" style="26"/>
    <col min="1407" max="1407" width="51.1796875" style="26" customWidth="1"/>
    <col min="1408" max="1415" width="9.81640625" style="26" customWidth="1"/>
    <col min="1416" max="1662" width="9.1796875" style="26"/>
    <col min="1663" max="1663" width="51.1796875" style="26" customWidth="1"/>
    <col min="1664" max="1671" width="9.81640625" style="26" customWidth="1"/>
    <col min="1672" max="1918" width="9.1796875" style="26"/>
    <col min="1919" max="1919" width="51.1796875" style="26" customWidth="1"/>
    <col min="1920" max="1927" width="9.81640625" style="26" customWidth="1"/>
    <col min="1928" max="2174" width="9.1796875" style="26"/>
    <col min="2175" max="2175" width="51.1796875" style="26" customWidth="1"/>
    <col min="2176" max="2183" width="9.81640625" style="26" customWidth="1"/>
    <col min="2184" max="2430" width="9.1796875" style="26"/>
    <col min="2431" max="2431" width="51.1796875" style="26" customWidth="1"/>
    <col min="2432" max="2439" width="9.81640625" style="26" customWidth="1"/>
    <col min="2440" max="2686" width="9.1796875" style="26"/>
    <col min="2687" max="2687" width="51.1796875" style="26" customWidth="1"/>
    <col min="2688" max="2695" width="9.81640625" style="26" customWidth="1"/>
    <col min="2696" max="2942" width="9.1796875" style="26"/>
    <col min="2943" max="2943" width="51.1796875" style="26" customWidth="1"/>
    <col min="2944" max="2951" width="9.81640625" style="26" customWidth="1"/>
    <col min="2952" max="3198" width="9.1796875" style="26"/>
    <col min="3199" max="3199" width="51.1796875" style="26" customWidth="1"/>
    <col min="3200" max="3207" width="9.81640625" style="26" customWidth="1"/>
    <col min="3208" max="3454" width="9.1796875" style="26"/>
    <col min="3455" max="3455" width="51.1796875" style="26" customWidth="1"/>
    <col min="3456" max="3463" width="9.81640625" style="26" customWidth="1"/>
    <col min="3464" max="3710" width="9.1796875" style="26"/>
    <col min="3711" max="3711" width="51.1796875" style="26" customWidth="1"/>
    <col min="3712" max="3719" width="9.81640625" style="26" customWidth="1"/>
    <col min="3720" max="3966" width="9.1796875" style="26"/>
    <col min="3967" max="3967" width="51.1796875" style="26" customWidth="1"/>
    <col min="3968" max="3975" width="9.81640625" style="26" customWidth="1"/>
    <col min="3976" max="4222" width="9.1796875" style="26"/>
    <col min="4223" max="4223" width="51.1796875" style="26" customWidth="1"/>
    <col min="4224" max="4231" width="9.81640625" style="26" customWidth="1"/>
    <col min="4232" max="4478" width="9.1796875" style="26"/>
    <col min="4479" max="4479" width="51.1796875" style="26" customWidth="1"/>
    <col min="4480" max="4487" width="9.81640625" style="26" customWidth="1"/>
    <col min="4488" max="4734" width="9.1796875" style="26"/>
    <col min="4735" max="4735" width="51.1796875" style="26" customWidth="1"/>
    <col min="4736" max="4743" width="9.81640625" style="26" customWidth="1"/>
    <col min="4744" max="4990" width="9.1796875" style="26"/>
    <col min="4991" max="4991" width="51.1796875" style="26" customWidth="1"/>
    <col min="4992" max="4999" width="9.81640625" style="26" customWidth="1"/>
    <col min="5000" max="5246" width="9.1796875" style="26"/>
    <col min="5247" max="5247" width="51.1796875" style="26" customWidth="1"/>
    <col min="5248" max="5255" width="9.81640625" style="26" customWidth="1"/>
    <col min="5256" max="5502" width="9.1796875" style="26"/>
    <col min="5503" max="5503" width="51.1796875" style="26" customWidth="1"/>
    <col min="5504" max="5511" width="9.81640625" style="26" customWidth="1"/>
    <col min="5512" max="5758" width="9.1796875" style="26"/>
    <col min="5759" max="5759" width="51.1796875" style="26" customWidth="1"/>
    <col min="5760" max="5767" width="9.81640625" style="26" customWidth="1"/>
    <col min="5768" max="6014" width="9.1796875" style="26"/>
    <col min="6015" max="6015" width="51.1796875" style="26" customWidth="1"/>
    <col min="6016" max="6023" width="9.81640625" style="26" customWidth="1"/>
    <col min="6024" max="6270" width="9.1796875" style="26"/>
    <col min="6271" max="6271" width="51.1796875" style="26" customWidth="1"/>
    <col min="6272" max="6279" width="9.81640625" style="26" customWidth="1"/>
    <col min="6280" max="6526" width="9.1796875" style="26"/>
    <col min="6527" max="6527" width="51.1796875" style="26" customWidth="1"/>
    <col min="6528" max="6535" width="9.81640625" style="26" customWidth="1"/>
    <col min="6536" max="6782" width="9.1796875" style="26"/>
    <col min="6783" max="6783" width="51.1796875" style="26" customWidth="1"/>
    <col min="6784" max="6791" width="9.81640625" style="26" customWidth="1"/>
    <col min="6792" max="7038" width="9.1796875" style="26"/>
    <col min="7039" max="7039" width="51.1796875" style="26" customWidth="1"/>
    <col min="7040" max="7047" width="9.81640625" style="26" customWidth="1"/>
    <col min="7048" max="7294" width="9.1796875" style="26"/>
    <col min="7295" max="7295" width="51.1796875" style="26" customWidth="1"/>
    <col min="7296" max="7303" width="9.81640625" style="26" customWidth="1"/>
    <col min="7304" max="7550" width="9.1796875" style="26"/>
    <col min="7551" max="7551" width="51.1796875" style="26" customWidth="1"/>
    <col min="7552" max="7559" width="9.81640625" style="26" customWidth="1"/>
    <col min="7560" max="7806" width="9.1796875" style="26"/>
    <col min="7807" max="7807" width="51.1796875" style="26" customWidth="1"/>
    <col min="7808" max="7815" width="9.81640625" style="26" customWidth="1"/>
    <col min="7816" max="8062" width="9.1796875" style="26"/>
    <col min="8063" max="8063" width="51.1796875" style="26" customWidth="1"/>
    <col min="8064" max="8071" width="9.81640625" style="26" customWidth="1"/>
    <col min="8072" max="8318" width="9.1796875" style="26"/>
    <col min="8319" max="8319" width="51.1796875" style="26" customWidth="1"/>
    <col min="8320" max="8327" width="9.81640625" style="26" customWidth="1"/>
    <col min="8328" max="8574" width="9.1796875" style="26"/>
    <col min="8575" max="8575" width="51.1796875" style="26" customWidth="1"/>
    <col min="8576" max="8583" width="9.81640625" style="26" customWidth="1"/>
    <col min="8584" max="8830" width="9.1796875" style="26"/>
    <col min="8831" max="8831" width="51.1796875" style="26" customWidth="1"/>
    <col min="8832" max="8839" width="9.81640625" style="26" customWidth="1"/>
    <col min="8840" max="9086" width="9.1796875" style="26"/>
    <col min="9087" max="9087" width="51.1796875" style="26" customWidth="1"/>
    <col min="9088" max="9095" width="9.81640625" style="26" customWidth="1"/>
    <col min="9096" max="9342" width="9.1796875" style="26"/>
    <col min="9343" max="9343" width="51.1796875" style="26" customWidth="1"/>
    <col min="9344" max="9351" width="9.81640625" style="26" customWidth="1"/>
    <col min="9352" max="9598" width="9.1796875" style="26"/>
    <col min="9599" max="9599" width="51.1796875" style="26" customWidth="1"/>
    <col min="9600" max="9607" width="9.81640625" style="26" customWidth="1"/>
    <col min="9608" max="9854" width="9.1796875" style="26"/>
    <col min="9855" max="9855" width="51.1796875" style="26" customWidth="1"/>
    <col min="9856" max="9863" width="9.81640625" style="26" customWidth="1"/>
    <col min="9864" max="10110" width="9.1796875" style="26"/>
    <col min="10111" max="10111" width="51.1796875" style="26" customWidth="1"/>
    <col min="10112" max="10119" width="9.81640625" style="26" customWidth="1"/>
    <col min="10120" max="10366" width="9.1796875" style="26"/>
    <col min="10367" max="10367" width="51.1796875" style="26" customWidth="1"/>
    <col min="10368" max="10375" width="9.81640625" style="26" customWidth="1"/>
    <col min="10376" max="10622" width="9.1796875" style="26"/>
    <col min="10623" max="10623" width="51.1796875" style="26" customWidth="1"/>
    <col min="10624" max="10631" width="9.81640625" style="26" customWidth="1"/>
    <col min="10632" max="10878" width="9.1796875" style="26"/>
    <col min="10879" max="10879" width="51.1796875" style="26" customWidth="1"/>
    <col min="10880" max="10887" width="9.81640625" style="26" customWidth="1"/>
    <col min="10888" max="11134" width="9.1796875" style="26"/>
    <col min="11135" max="11135" width="51.1796875" style="26" customWidth="1"/>
    <col min="11136" max="11143" width="9.81640625" style="26" customWidth="1"/>
    <col min="11144" max="11390" width="9.1796875" style="26"/>
    <col min="11391" max="11391" width="51.1796875" style="26" customWidth="1"/>
    <col min="11392" max="11399" width="9.81640625" style="26" customWidth="1"/>
    <col min="11400" max="11646" width="9.1796875" style="26"/>
    <col min="11647" max="11647" width="51.1796875" style="26" customWidth="1"/>
    <col min="11648" max="11655" width="9.81640625" style="26" customWidth="1"/>
    <col min="11656" max="11902" width="9.1796875" style="26"/>
    <col min="11903" max="11903" width="51.1796875" style="26" customWidth="1"/>
    <col min="11904" max="11911" width="9.81640625" style="26" customWidth="1"/>
    <col min="11912" max="12158" width="9.1796875" style="26"/>
    <col min="12159" max="12159" width="51.1796875" style="26" customWidth="1"/>
    <col min="12160" max="12167" width="9.81640625" style="26" customWidth="1"/>
    <col min="12168" max="12414" width="9.1796875" style="26"/>
    <col min="12415" max="12415" width="51.1796875" style="26" customWidth="1"/>
    <col min="12416" max="12423" width="9.81640625" style="26" customWidth="1"/>
    <col min="12424" max="12670" width="9.1796875" style="26"/>
    <col min="12671" max="12671" width="51.1796875" style="26" customWidth="1"/>
    <col min="12672" max="12679" width="9.81640625" style="26" customWidth="1"/>
    <col min="12680" max="12926" width="9.1796875" style="26"/>
    <col min="12927" max="12927" width="51.1796875" style="26" customWidth="1"/>
    <col min="12928" max="12935" width="9.81640625" style="26" customWidth="1"/>
    <col min="12936" max="13182" width="9.1796875" style="26"/>
    <col min="13183" max="13183" width="51.1796875" style="26" customWidth="1"/>
    <col min="13184" max="13191" width="9.81640625" style="26" customWidth="1"/>
    <col min="13192" max="13438" width="9.1796875" style="26"/>
    <col min="13439" max="13439" width="51.1796875" style="26" customWidth="1"/>
    <col min="13440" max="13447" width="9.81640625" style="26" customWidth="1"/>
    <col min="13448" max="13694" width="9.1796875" style="26"/>
    <col min="13695" max="13695" width="51.1796875" style="26" customWidth="1"/>
    <col min="13696" max="13703" width="9.81640625" style="26" customWidth="1"/>
    <col min="13704" max="13950" width="9.1796875" style="26"/>
    <col min="13951" max="13951" width="51.1796875" style="26" customWidth="1"/>
    <col min="13952" max="13959" width="9.81640625" style="26" customWidth="1"/>
    <col min="13960" max="14206" width="9.1796875" style="26"/>
    <col min="14207" max="14207" width="51.1796875" style="26" customWidth="1"/>
    <col min="14208" max="14215" width="9.81640625" style="26" customWidth="1"/>
    <col min="14216" max="14462" width="9.1796875" style="26"/>
    <col min="14463" max="14463" width="51.1796875" style="26" customWidth="1"/>
    <col min="14464" max="14471" width="9.81640625" style="26" customWidth="1"/>
    <col min="14472" max="14718" width="9.1796875" style="26"/>
    <col min="14719" max="14719" width="51.1796875" style="26" customWidth="1"/>
    <col min="14720" max="14727" width="9.81640625" style="26" customWidth="1"/>
    <col min="14728" max="14974" width="9.1796875" style="26"/>
    <col min="14975" max="14975" width="51.1796875" style="26" customWidth="1"/>
    <col min="14976" max="14983" width="9.81640625" style="26" customWidth="1"/>
    <col min="14984" max="15230" width="9.1796875" style="26"/>
    <col min="15231" max="15231" width="51.1796875" style="26" customWidth="1"/>
    <col min="15232" max="15239" width="9.81640625" style="26" customWidth="1"/>
    <col min="15240" max="15486" width="9.1796875" style="26"/>
    <col min="15487" max="15487" width="51.1796875" style="26" customWidth="1"/>
    <col min="15488" max="15495" width="9.81640625" style="26" customWidth="1"/>
    <col min="15496" max="15742" width="9.1796875" style="26"/>
    <col min="15743" max="15743" width="51.1796875" style="26" customWidth="1"/>
    <col min="15744" max="15751" width="9.81640625" style="26" customWidth="1"/>
    <col min="15752" max="15998" width="9.1796875" style="26"/>
    <col min="15999" max="15999" width="51.1796875" style="26" customWidth="1"/>
    <col min="16000" max="16007" width="9.81640625" style="26" customWidth="1"/>
    <col min="16008" max="16384" width="9.1796875" style="26"/>
  </cols>
  <sheetData>
    <row r="1" spans="2:9" s="1" customFormat="1" ht="14" x14ac:dyDescent="0.3">
      <c r="B1" s="40"/>
      <c r="C1" s="41"/>
      <c r="F1" s="36" t="s">
        <v>200</v>
      </c>
    </row>
    <row r="2" spans="2:9" s="1" customFormat="1" ht="34.5" customHeight="1" x14ac:dyDescent="0.3">
      <c r="B2" s="176" t="s">
        <v>235</v>
      </c>
      <c r="C2" s="176"/>
      <c r="D2" s="176"/>
      <c r="E2" s="176"/>
      <c r="F2" s="176"/>
    </row>
    <row r="3" spans="2:9" s="1" customFormat="1" ht="12.5" x14ac:dyDescent="0.3">
      <c r="B3" s="177">
        <v>2020</v>
      </c>
      <c r="C3" s="177"/>
      <c r="D3" s="177"/>
      <c r="E3" s="177"/>
      <c r="F3" s="177"/>
    </row>
    <row r="4" spans="2:9" ht="10" customHeight="1" x14ac:dyDescent="0.2">
      <c r="B4" s="10" t="s">
        <v>115</v>
      </c>
    </row>
    <row r="5" spans="2:9" ht="15" customHeight="1" x14ac:dyDescent="0.2">
      <c r="B5" s="49" t="s">
        <v>15</v>
      </c>
      <c r="C5" s="193" t="s">
        <v>95</v>
      </c>
      <c r="D5" s="193"/>
      <c r="E5" s="193" t="s">
        <v>96</v>
      </c>
      <c r="F5" s="193"/>
    </row>
    <row r="6" spans="2:9" ht="15" customHeight="1" x14ac:dyDescent="0.25">
      <c r="B6" s="96" t="s">
        <v>46</v>
      </c>
      <c r="C6" s="50" t="s">
        <v>70</v>
      </c>
      <c r="D6" s="50" t="s">
        <v>1</v>
      </c>
      <c r="E6" s="50" t="s">
        <v>70</v>
      </c>
      <c r="F6" s="50" t="s">
        <v>1</v>
      </c>
    </row>
    <row r="7" spans="2:9" ht="14" customHeight="1" x14ac:dyDescent="0.25">
      <c r="B7" s="128" t="s">
        <v>0</v>
      </c>
      <c r="C7" s="69">
        <v>525501</v>
      </c>
      <c r="D7" s="70">
        <f>+C7/'Q3'!D7*100</f>
        <v>34.486060242537278</v>
      </c>
      <c r="E7" s="69">
        <v>476204</v>
      </c>
      <c r="F7" s="70">
        <f>+E7/'Q3'!E7*100</f>
        <v>34.677834554183846</v>
      </c>
      <c r="H7" s="150"/>
    </row>
    <row r="8" spans="2:9" ht="14" customHeight="1" x14ac:dyDescent="0.2">
      <c r="B8" s="26" t="s">
        <v>53</v>
      </c>
      <c r="C8" s="29">
        <v>7023</v>
      </c>
      <c r="D8" s="28">
        <f>+C8/'Q3'!D8*100</f>
        <v>14.089678001805597</v>
      </c>
      <c r="E8" s="29">
        <v>3373</v>
      </c>
      <c r="F8" s="28">
        <f>+E8/'Q3'!E8*100</f>
        <v>17.222364054123055</v>
      </c>
    </row>
    <row r="9" spans="2:9" ht="14" customHeight="1" x14ac:dyDescent="0.2">
      <c r="B9" s="26" t="s">
        <v>47</v>
      </c>
      <c r="C9" s="29">
        <v>2479</v>
      </c>
      <c r="D9" s="28">
        <f>+C9/'Q3'!D9*100</f>
        <v>34.019486757238923</v>
      </c>
      <c r="E9" s="29">
        <v>321</v>
      </c>
      <c r="F9" s="28">
        <f>+E9/'Q3'!E9*100</f>
        <v>36.394557823129254</v>
      </c>
    </row>
    <row r="10" spans="2:9" ht="14" customHeight="1" x14ac:dyDescent="0.2">
      <c r="B10" s="26" t="s">
        <v>48</v>
      </c>
      <c r="C10" s="14">
        <f>+SUM(C11:C34)</f>
        <v>143794</v>
      </c>
      <c r="D10" s="28">
        <f>+C10/'Q3'!D10*100</f>
        <v>40.268505242405233</v>
      </c>
      <c r="E10" s="14">
        <f>+SUM(E11:E34)</f>
        <v>87967</v>
      </c>
      <c r="F10" s="28">
        <f>+E10/'Q3'!E10*100</f>
        <v>34.025706781778588</v>
      </c>
    </row>
    <row r="11" spans="2:9" s="98" customFormat="1" ht="14" hidden="1" customHeight="1" outlineLevel="1" x14ac:dyDescent="0.35">
      <c r="B11" s="99" t="s">
        <v>291</v>
      </c>
      <c r="C11" s="110">
        <v>15302</v>
      </c>
      <c r="D11" s="129">
        <f>+C11/'Q3'!D11*100</f>
        <v>41.342231107989086</v>
      </c>
      <c r="E11" s="110">
        <v>15995</v>
      </c>
      <c r="F11" s="129">
        <f>+E11/'Q3'!E11*100</f>
        <v>40.891195418754471</v>
      </c>
      <c r="G11" s="14"/>
      <c r="H11" s="14"/>
      <c r="I11" s="14"/>
    </row>
    <row r="12" spans="2:9" s="98" customFormat="1" ht="14" hidden="1" customHeight="1" outlineLevel="1" x14ac:dyDescent="0.35">
      <c r="B12" s="99" t="s">
        <v>292</v>
      </c>
      <c r="C12" s="110">
        <v>3586</v>
      </c>
      <c r="D12" s="129">
        <f>+C12/'Q3'!D12*100</f>
        <v>45.513390024114734</v>
      </c>
      <c r="E12" s="110">
        <v>2330</v>
      </c>
      <c r="F12" s="129">
        <f>+E12/'Q3'!E12*100</f>
        <v>46.147752030104968</v>
      </c>
      <c r="G12" s="14"/>
      <c r="H12" s="14"/>
      <c r="I12" s="14"/>
    </row>
    <row r="13" spans="2:9" s="98" customFormat="1" ht="14" hidden="1" customHeight="1" outlineLevel="1" x14ac:dyDescent="0.35">
      <c r="B13" s="99" t="s">
        <v>293</v>
      </c>
      <c r="C13" s="110">
        <v>386</v>
      </c>
      <c r="D13" s="129">
        <f>+C13/'Q3'!D13*100</f>
        <v>96.5</v>
      </c>
      <c r="E13" s="110">
        <v>84</v>
      </c>
      <c r="F13" s="129">
        <f>+E13/'Q3'!E13*100</f>
        <v>96.551724137931032</v>
      </c>
      <c r="G13" s="14"/>
      <c r="H13" s="14"/>
      <c r="I13" s="14"/>
    </row>
    <row r="14" spans="2:9" s="98" customFormat="1" ht="14" hidden="1" customHeight="1" outlineLevel="1" x14ac:dyDescent="0.35">
      <c r="B14" s="99" t="s">
        <v>294</v>
      </c>
      <c r="C14" s="110">
        <v>7384</v>
      </c>
      <c r="D14" s="129">
        <f>+C14/'Q3'!D14*100</f>
        <v>33.64468947919989</v>
      </c>
      <c r="E14" s="110">
        <v>4766</v>
      </c>
      <c r="F14" s="129">
        <f>+E14/'Q3'!E14*100</f>
        <v>28.294941819045356</v>
      </c>
      <c r="G14" s="14"/>
      <c r="H14" s="14"/>
      <c r="I14" s="14"/>
    </row>
    <row r="15" spans="2:9" s="98" customFormat="1" ht="14" hidden="1" customHeight="1" outlineLevel="1" x14ac:dyDescent="0.35">
      <c r="B15" s="99" t="s">
        <v>295</v>
      </c>
      <c r="C15" s="110">
        <v>2088</v>
      </c>
      <c r="D15" s="129">
        <f>+C15/'Q3'!D15*100</f>
        <v>24.296020479404234</v>
      </c>
      <c r="E15" s="110">
        <v>11461</v>
      </c>
      <c r="F15" s="129">
        <f>+E15/'Q3'!E15*100</f>
        <v>19.208594509435859</v>
      </c>
      <c r="G15" s="14"/>
      <c r="H15" s="14"/>
      <c r="I15" s="14"/>
    </row>
    <row r="16" spans="2:9" s="98" customFormat="1" ht="14" hidden="1" customHeight="1" outlineLevel="1" x14ac:dyDescent="0.35">
      <c r="B16" s="99" t="s">
        <v>296</v>
      </c>
      <c r="C16" s="110">
        <v>2837</v>
      </c>
      <c r="D16" s="129">
        <f>+C16/'Q3'!D16*100</f>
        <v>17.855119894266476</v>
      </c>
      <c r="E16" s="110">
        <v>3552</v>
      </c>
      <c r="F16" s="129">
        <f>+E16/'Q3'!E16*100</f>
        <v>14.274232438514709</v>
      </c>
      <c r="G16" s="14"/>
      <c r="H16" s="14"/>
      <c r="I16" s="14"/>
    </row>
    <row r="17" spans="2:9" s="98" customFormat="1" ht="14" hidden="1" customHeight="1" outlineLevel="1" x14ac:dyDescent="0.35">
      <c r="B17" s="99" t="s">
        <v>297</v>
      </c>
      <c r="C17" s="110">
        <v>6040</v>
      </c>
      <c r="D17" s="129">
        <f>+C17/'Q3'!D17*100</f>
        <v>35.750221959159518</v>
      </c>
      <c r="E17" s="110">
        <v>2484</v>
      </c>
      <c r="F17" s="129">
        <f>+E17/'Q3'!E17*100</f>
        <v>40.495598304532116</v>
      </c>
      <c r="G17" s="14"/>
      <c r="H17" s="14"/>
      <c r="I17" s="14"/>
    </row>
    <row r="18" spans="2:9" s="98" customFormat="1" ht="14" hidden="1" customHeight="1" outlineLevel="1" x14ac:dyDescent="0.35">
      <c r="B18" s="99" t="s">
        <v>298</v>
      </c>
      <c r="C18" s="110">
        <v>5755</v>
      </c>
      <c r="D18" s="129">
        <f>+C18/'Q3'!D18*100</f>
        <v>60.123276222315084</v>
      </c>
      <c r="E18" s="110">
        <v>1550</v>
      </c>
      <c r="F18" s="129">
        <f>+E18/'Q3'!E18*100</f>
        <v>48.942216608778025</v>
      </c>
      <c r="G18" s="14"/>
      <c r="H18" s="14"/>
      <c r="I18" s="14"/>
    </row>
    <row r="19" spans="2:9" s="98" customFormat="1" ht="14" hidden="1" customHeight="1" outlineLevel="1" x14ac:dyDescent="0.35">
      <c r="B19" s="99" t="s">
        <v>299</v>
      </c>
      <c r="C19" s="110">
        <v>1841</v>
      </c>
      <c r="D19" s="129">
        <f>+C19/'Q3'!D19*100</f>
        <v>25.824098751578063</v>
      </c>
      <c r="E19" s="110">
        <v>932</v>
      </c>
      <c r="F19" s="129">
        <f>+E19/'Q3'!E19*100</f>
        <v>25.86015538290788</v>
      </c>
      <c r="G19" s="14"/>
      <c r="H19" s="14"/>
      <c r="I19" s="14"/>
    </row>
    <row r="20" spans="2:9" s="98" customFormat="1" ht="14" hidden="1" customHeight="1" outlineLevel="1" x14ac:dyDescent="0.35">
      <c r="B20" s="99" t="s">
        <v>300</v>
      </c>
      <c r="C20" s="110">
        <v>946</v>
      </c>
      <c r="D20" s="129">
        <f>+C20/'Q3'!D20*100</f>
        <v>76.290322580645167</v>
      </c>
      <c r="E20" s="110">
        <v>215</v>
      </c>
      <c r="F20" s="129">
        <f>+E20/'Q3'!E20*100</f>
        <v>59.888579387186624</v>
      </c>
      <c r="G20" s="14"/>
      <c r="H20" s="14"/>
      <c r="I20" s="14"/>
    </row>
    <row r="21" spans="2:9" s="98" customFormat="1" ht="14" hidden="1" customHeight="1" outlineLevel="1" x14ac:dyDescent="0.35">
      <c r="B21" s="99" t="s">
        <v>301</v>
      </c>
      <c r="C21" s="110">
        <v>4747</v>
      </c>
      <c r="D21" s="129">
        <f>+C21/'Q3'!D21*100</f>
        <v>59.337499999999999</v>
      </c>
      <c r="E21" s="110">
        <v>2126</v>
      </c>
      <c r="F21" s="129">
        <f>+E21/'Q3'!E21*100</f>
        <v>56.829724672547442</v>
      </c>
      <c r="G21" s="14"/>
      <c r="H21" s="14"/>
      <c r="I21" s="14"/>
    </row>
    <row r="22" spans="2:9" s="98" customFormat="1" ht="14" hidden="1" customHeight="1" outlineLevel="1" x14ac:dyDescent="0.35">
      <c r="B22" s="99" t="s">
        <v>302</v>
      </c>
      <c r="C22" s="110">
        <v>3050</v>
      </c>
      <c r="D22" s="129">
        <f>+C22/'Q3'!D22*100</f>
        <v>78.852119958634958</v>
      </c>
      <c r="E22" s="110">
        <v>4084</v>
      </c>
      <c r="F22" s="129">
        <f>+E22/'Q3'!E22*100</f>
        <v>74.839655488363562</v>
      </c>
      <c r="G22" s="14"/>
      <c r="H22" s="14"/>
      <c r="I22" s="14"/>
    </row>
    <row r="23" spans="2:9" s="98" customFormat="1" ht="14" hidden="1" customHeight="1" outlineLevel="1" x14ac:dyDescent="0.35">
      <c r="B23" s="99" t="s">
        <v>303</v>
      </c>
      <c r="C23" s="110">
        <v>11044</v>
      </c>
      <c r="D23" s="129">
        <f>+C23/'Q3'!D23*100</f>
        <v>54.942540172130741</v>
      </c>
      <c r="E23" s="110">
        <v>4850</v>
      </c>
      <c r="F23" s="129">
        <f>+E23/'Q3'!E23*100</f>
        <v>51.999571137557631</v>
      </c>
      <c r="G23" s="14"/>
      <c r="H23" s="14"/>
      <c r="I23" s="14"/>
    </row>
    <row r="24" spans="2:9" s="98" customFormat="1" ht="14" hidden="1" customHeight="1" outlineLevel="1" x14ac:dyDescent="0.35">
      <c r="B24" s="99" t="s">
        <v>304</v>
      </c>
      <c r="C24" s="110">
        <v>9095</v>
      </c>
      <c r="D24" s="129">
        <f>+C24/'Q3'!D24*100</f>
        <v>35.819778661730531</v>
      </c>
      <c r="E24" s="110">
        <v>3730</v>
      </c>
      <c r="F24" s="129">
        <f>+E24/'Q3'!E24*100</f>
        <v>31.661149308208131</v>
      </c>
      <c r="G24" s="14"/>
      <c r="H24" s="14"/>
      <c r="I24" s="14"/>
    </row>
    <row r="25" spans="2:9" s="98" customFormat="1" ht="14" hidden="1" customHeight="1" outlineLevel="1" x14ac:dyDescent="0.35">
      <c r="B25" s="99" t="s">
        <v>305</v>
      </c>
      <c r="C25" s="110">
        <v>3693</v>
      </c>
      <c r="D25" s="129">
        <f>+C25/'Q3'!D25*100</f>
        <v>53.336221837088395</v>
      </c>
      <c r="E25" s="110">
        <v>830</v>
      </c>
      <c r="F25" s="129">
        <f>+E25/'Q3'!E25*100</f>
        <v>49.083382613837969</v>
      </c>
      <c r="G25" s="14"/>
      <c r="H25" s="14"/>
      <c r="I25" s="14"/>
    </row>
    <row r="26" spans="2:9" s="98" customFormat="1" ht="14" hidden="1" customHeight="1" outlineLevel="1" x14ac:dyDescent="0.35">
      <c r="B26" s="99" t="s">
        <v>306</v>
      </c>
      <c r="C26" s="110">
        <v>19927</v>
      </c>
      <c r="D26" s="129">
        <f>+C26/'Q3'!D26*100</f>
        <v>32.437491860919394</v>
      </c>
      <c r="E26" s="110">
        <v>5577</v>
      </c>
      <c r="F26" s="129">
        <f>+E26/'Q3'!E26*100</f>
        <v>38.493926007730536</v>
      </c>
      <c r="G26" s="14"/>
      <c r="H26" s="14"/>
      <c r="I26" s="14"/>
    </row>
    <row r="27" spans="2:9" s="98" customFormat="1" ht="14" hidden="1" customHeight="1" outlineLevel="1" x14ac:dyDescent="0.35">
      <c r="B27" s="99" t="s">
        <v>307</v>
      </c>
      <c r="C27" s="110">
        <v>4198</v>
      </c>
      <c r="D27" s="129">
        <f>+C27/'Q3'!D27*100</f>
        <v>63.993902439024389</v>
      </c>
      <c r="E27" s="110">
        <v>3237</v>
      </c>
      <c r="F27" s="129">
        <f>+E27/'Q3'!E27*100</f>
        <v>55.628114796356762</v>
      </c>
      <c r="G27" s="14"/>
      <c r="H27" s="14"/>
      <c r="I27" s="14"/>
    </row>
    <row r="28" spans="2:9" s="98" customFormat="1" ht="14" hidden="1" customHeight="1" outlineLevel="1" x14ac:dyDescent="0.35">
      <c r="B28" s="99" t="s">
        <v>308</v>
      </c>
      <c r="C28" s="110">
        <v>6696</v>
      </c>
      <c r="D28" s="129">
        <f>+C28/'Q3'!D28*100</f>
        <v>57.191663819610525</v>
      </c>
      <c r="E28" s="110">
        <v>3991</v>
      </c>
      <c r="F28" s="129">
        <f>+E28/'Q3'!E28*100</f>
        <v>56.155902631208662</v>
      </c>
      <c r="G28" s="14"/>
      <c r="H28" s="14"/>
      <c r="I28" s="14"/>
    </row>
    <row r="29" spans="2:9" s="98" customFormat="1" ht="14" hidden="1" customHeight="1" outlineLevel="1" x14ac:dyDescent="0.35">
      <c r="B29" s="99" t="s">
        <v>309</v>
      </c>
      <c r="C29" s="110">
        <v>7133</v>
      </c>
      <c r="D29" s="129">
        <f>+C29/'Q3'!D29*100</f>
        <v>38.9122251922972</v>
      </c>
      <c r="E29" s="110">
        <v>1765</v>
      </c>
      <c r="F29" s="129">
        <f>+E29/'Q3'!E29*100</f>
        <v>40.205011389521637</v>
      </c>
      <c r="G29" s="14"/>
      <c r="H29" s="14"/>
      <c r="I29" s="14"/>
    </row>
    <row r="30" spans="2:9" s="98" customFormat="1" ht="14" hidden="1" customHeight="1" outlineLevel="1" x14ac:dyDescent="0.35">
      <c r="B30" s="99" t="s">
        <v>310</v>
      </c>
      <c r="C30" s="110">
        <v>14666</v>
      </c>
      <c r="D30" s="129">
        <f>+C30/'Q3'!D30*100</f>
        <v>61.637387576700007</v>
      </c>
      <c r="E30" s="110">
        <v>7867</v>
      </c>
      <c r="F30" s="129">
        <f>+E30/'Q3'!E30*100</f>
        <v>50.572126510671126</v>
      </c>
      <c r="G30" s="14"/>
      <c r="H30" s="14"/>
      <c r="I30" s="14"/>
    </row>
    <row r="31" spans="2:9" s="98" customFormat="1" ht="14" hidden="1" customHeight="1" outlineLevel="1" x14ac:dyDescent="0.35">
      <c r="B31" s="99" t="s">
        <v>311</v>
      </c>
      <c r="C31" s="110">
        <v>2026</v>
      </c>
      <c r="D31" s="129">
        <f>+C31/'Q3'!D31*100</f>
        <v>55.324959038776619</v>
      </c>
      <c r="E31" s="110">
        <v>1323</v>
      </c>
      <c r="F31" s="129">
        <f>+E31/'Q3'!E31*100</f>
        <v>73.993288590604024</v>
      </c>
      <c r="G31" s="14"/>
      <c r="H31" s="14"/>
      <c r="I31" s="14"/>
    </row>
    <row r="32" spans="2:9" s="98" customFormat="1" ht="14" hidden="1" customHeight="1" outlineLevel="1" x14ac:dyDescent="0.35">
      <c r="B32" s="99" t="s">
        <v>312</v>
      </c>
      <c r="C32" s="110">
        <v>4272</v>
      </c>
      <c r="D32" s="129">
        <f>+C32/'Q3'!D32*100</f>
        <v>21.350392323454447</v>
      </c>
      <c r="E32" s="110">
        <v>2431</v>
      </c>
      <c r="F32" s="129">
        <f>+E32/'Q3'!E32*100</f>
        <v>28.823808394593314</v>
      </c>
      <c r="G32" s="14"/>
      <c r="H32" s="14"/>
      <c r="I32" s="14"/>
    </row>
    <row r="33" spans="2:9" s="98" customFormat="1" ht="14" hidden="1" customHeight="1" outlineLevel="1" x14ac:dyDescent="0.35">
      <c r="B33" s="99" t="s">
        <v>313</v>
      </c>
      <c r="C33" s="110">
        <v>1868</v>
      </c>
      <c r="D33" s="129">
        <f>+C33/'Q3'!D33*100</f>
        <v>29.816440542697524</v>
      </c>
      <c r="E33" s="110">
        <v>1880</v>
      </c>
      <c r="F33" s="129">
        <f>+E33/'Q3'!E33*100</f>
        <v>32.043633884438385</v>
      </c>
      <c r="G33" s="14"/>
      <c r="H33" s="14"/>
      <c r="I33" s="14"/>
    </row>
    <row r="34" spans="2:9" s="98" customFormat="1" ht="14" hidden="1" customHeight="1" outlineLevel="1" x14ac:dyDescent="0.35">
      <c r="B34" s="99" t="s">
        <v>314</v>
      </c>
      <c r="C34" s="110">
        <v>5214</v>
      </c>
      <c r="D34" s="129">
        <f>+C34/'Q3'!D34*100</f>
        <v>35.995857783914396</v>
      </c>
      <c r="E34" s="110">
        <v>907</v>
      </c>
      <c r="F34" s="129">
        <f>+E34/'Q3'!E34*100</f>
        <v>21.724550898203592</v>
      </c>
      <c r="G34" s="14"/>
      <c r="H34" s="14"/>
      <c r="I34" s="14"/>
    </row>
    <row r="35" spans="2:9" s="1" customFormat="1" ht="14" customHeight="1" collapsed="1" x14ac:dyDescent="0.3">
      <c r="B35" s="100" t="s">
        <v>57</v>
      </c>
      <c r="C35" s="78">
        <v>4251</v>
      </c>
      <c r="D35" s="28">
        <f>+C35/'Q3'!D35*100</f>
        <v>82.84934710582732</v>
      </c>
      <c r="E35" s="78">
        <v>1174</v>
      </c>
      <c r="F35" s="28">
        <f>+E35/'Q3'!E35*100</f>
        <v>76.134889753566796</v>
      </c>
      <c r="G35" s="78"/>
      <c r="H35" s="78"/>
    </row>
    <row r="36" spans="2:9" s="1" customFormat="1" ht="14" customHeight="1" x14ac:dyDescent="0.3">
      <c r="B36" s="100" t="s">
        <v>58</v>
      </c>
      <c r="C36" s="78">
        <v>10461</v>
      </c>
      <c r="D36" s="28">
        <f>+C36/'Q3'!D36*100</f>
        <v>54.884575026232952</v>
      </c>
      <c r="E36" s="78">
        <v>3644</v>
      </c>
      <c r="F36" s="28">
        <f>+E36/'Q3'!E36*100</f>
        <v>54.559065728402459</v>
      </c>
      <c r="G36" s="77"/>
      <c r="H36" s="78"/>
    </row>
    <row r="37" spans="2:9" s="1" customFormat="1" ht="14" customHeight="1" x14ac:dyDescent="0.3">
      <c r="B37" s="102" t="s">
        <v>49</v>
      </c>
      <c r="C37" s="78">
        <v>49080</v>
      </c>
      <c r="D37" s="28">
        <f>+C37/'Q3'!D37*100</f>
        <v>23.366198993558584</v>
      </c>
      <c r="E37" s="78">
        <v>5232</v>
      </c>
      <c r="F37" s="28">
        <f>+E37/'Q3'!E37*100</f>
        <v>22.757720748151371</v>
      </c>
      <c r="G37" s="77"/>
      <c r="H37" s="77"/>
    </row>
    <row r="38" spans="2:9" s="1" customFormat="1" ht="14" customHeight="1" x14ac:dyDescent="0.3">
      <c r="B38" s="100" t="s">
        <v>50</v>
      </c>
      <c r="C38" s="78">
        <f>+C39+C40+C41</f>
        <v>94147</v>
      </c>
      <c r="D38" s="28">
        <f>+C38/'Q3'!D38*100</f>
        <v>35.367282999872273</v>
      </c>
      <c r="E38" s="78">
        <f>+E39+E40+E41</f>
        <v>114108</v>
      </c>
      <c r="F38" s="28">
        <f>+E38/'Q3'!E38*100</f>
        <v>43.622767882742878</v>
      </c>
      <c r="G38" s="77"/>
      <c r="H38" s="77"/>
    </row>
    <row r="39" spans="2:9" s="1" customFormat="1" ht="14" hidden="1" customHeight="1" outlineLevel="1" x14ac:dyDescent="0.3">
      <c r="B39" s="99" t="s">
        <v>315</v>
      </c>
      <c r="C39" s="114">
        <v>13275</v>
      </c>
      <c r="D39" s="129">
        <f>+C39/'Q3'!D39*100</f>
        <v>24.12539754656974</v>
      </c>
      <c r="E39" s="114">
        <v>3363</v>
      </c>
      <c r="F39" s="129">
        <f>+E39/'Q3'!E39*100</f>
        <v>26.411686169795022</v>
      </c>
    </row>
    <row r="40" spans="2:9" s="1" customFormat="1" ht="14" hidden="1" customHeight="1" outlineLevel="1" x14ac:dyDescent="0.3">
      <c r="B40" s="99" t="s">
        <v>316</v>
      </c>
      <c r="C40" s="114">
        <v>30976</v>
      </c>
      <c r="D40" s="129">
        <f>+C40/'Q3'!D40*100</f>
        <v>31.260785758257725</v>
      </c>
      <c r="E40" s="114">
        <v>19150</v>
      </c>
      <c r="F40" s="129">
        <f>+E40/'Q3'!E40*100</f>
        <v>31.496192496833935</v>
      </c>
    </row>
    <row r="41" spans="2:9" s="1" customFormat="1" ht="14" hidden="1" customHeight="1" outlineLevel="1" x14ac:dyDescent="0.3">
      <c r="B41" s="99" t="s">
        <v>317</v>
      </c>
      <c r="C41" s="114">
        <v>49896</v>
      </c>
      <c r="D41" s="129">
        <f>+C41/'Q3'!D41*100</f>
        <v>44.516612540594551</v>
      </c>
      <c r="E41" s="114">
        <v>91595</v>
      </c>
      <c r="F41" s="129">
        <f>+E41/'Q3'!E41*100</f>
        <v>48.709085591214865</v>
      </c>
    </row>
    <row r="42" spans="2:9" ht="14" customHeight="1" collapsed="1" x14ac:dyDescent="0.2">
      <c r="B42" s="26" t="s">
        <v>51</v>
      </c>
      <c r="C42" s="29">
        <v>50488</v>
      </c>
      <c r="D42" s="28">
        <f>+C42/'Q3'!D42*100</f>
        <v>42.85653653857581</v>
      </c>
      <c r="E42" s="29">
        <v>14849</v>
      </c>
      <c r="F42" s="28">
        <f>+E42/'Q3'!E42*100</f>
        <v>51.022231385080573</v>
      </c>
    </row>
    <row r="43" spans="2:9" ht="14" customHeight="1" x14ac:dyDescent="0.2">
      <c r="B43" s="26" t="s">
        <v>52</v>
      </c>
      <c r="C43" s="29">
        <v>21116</v>
      </c>
      <c r="D43" s="28">
        <f>+C43/'Q3'!D43*100</f>
        <v>23.904454632931454</v>
      </c>
      <c r="E43" s="29">
        <v>33797</v>
      </c>
      <c r="F43" s="28">
        <f>+E43/'Q3'!E43*100</f>
        <v>27.398159782740873</v>
      </c>
    </row>
    <row r="44" spans="2:9" ht="14" customHeight="1" x14ac:dyDescent="0.2">
      <c r="B44" s="26" t="s">
        <v>61</v>
      </c>
      <c r="C44" s="29">
        <v>29098</v>
      </c>
      <c r="D44" s="28">
        <f>+C44/'Q3'!D44*100</f>
        <v>43.134348270801524</v>
      </c>
      <c r="E44" s="29">
        <v>15846</v>
      </c>
      <c r="F44" s="28">
        <f>+E44/'Q3'!E44*100</f>
        <v>45.191649555099247</v>
      </c>
    </row>
    <row r="45" spans="2:9" ht="14" customHeight="1" x14ac:dyDescent="0.2">
      <c r="B45" s="26" t="s">
        <v>60</v>
      </c>
      <c r="C45" s="29">
        <v>27581</v>
      </c>
      <c r="D45" s="28">
        <f>+C45/'Q3'!D45*100</f>
        <v>76.906561079664286</v>
      </c>
      <c r="E45" s="29">
        <v>29743</v>
      </c>
      <c r="F45" s="28">
        <f>+E45/'Q3'!E45*100</f>
        <v>73.983881398935381</v>
      </c>
    </row>
    <row r="46" spans="2:9" ht="14" customHeight="1" x14ac:dyDescent="0.2">
      <c r="B46" s="26" t="s">
        <v>59</v>
      </c>
      <c r="C46" s="29">
        <v>1746</v>
      </c>
      <c r="D46" s="28">
        <f>+C46/'Q3'!D46*100</f>
        <v>15.911783468513624</v>
      </c>
      <c r="E46" s="29">
        <v>2432</v>
      </c>
      <c r="F46" s="28">
        <f>+E46/'Q3'!E46*100</f>
        <v>16.68152822552987</v>
      </c>
    </row>
    <row r="47" spans="2:9" ht="14" customHeight="1" x14ac:dyDescent="0.2">
      <c r="B47" s="26" t="s">
        <v>62</v>
      </c>
      <c r="C47" s="29">
        <v>22759</v>
      </c>
      <c r="D47" s="28">
        <f>+C47/'Q3'!D47*100</f>
        <v>37.390132908377005</v>
      </c>
      <c r="E47" s="29">
        <v>24724</v>
      </c>
      <c r="F47" s="28">
        <f>+E47/'Q3'!E47*100</f>
        <v>33.731717965509716</v>
      </c>
    </row>
    <row r="48" spans="2:9" ht="14" customHeight="1" x14ac:dyDescent="0.2">
      <c r="B48" s="26" t="s">
        <v>63</v>
      </c>
      <c r="C48" s="29">
        <v>38392</v>
      </c>
      <c r="D48" s="28">
        <f>+C48/'Q3'!D48*100</f>
        <v>28.505876849741242</v>
      </c>
      <c r="E48" s="29">
        <v>42993</v>
      </c>
      <c r="F48" s="28">
        <f>+E48/'Q3'!E48*100</f>
        <v>30.21930132845997</v>
      </c>
    </row>
    <row r="49" spans="2:6" ht="14" customHeight="1" x14ac:dyDescent="0.2">
      <c r="B49" s="26" t="s">
        <v>69</v>
      </c>
      <c r="C49" s="29">
        <v>1708</v>
      </c>
      <c r="D49" s="28">
        <f>+C49/'Q3'!D49*100</f>
        <v>21.48697949427601</v>
      </c>
      <c r="E49" s="29">
        <v>1177</v>
      </c>
      <c r="F49" s="28">
        <f>+E49/'Q3'!E49*100</f>
        <v>26.284055381866906</v>
      </c>
    </row>
    <row r="50" spans="2:6" ht="14" customHeight="1" x14ac:dyDescent="0.2">
      <c r="B50" s="26" t="s">
        <v>64</v>
      </c>
      <c r="C50" s="29">
        <v>3780</v>
      </c>
      <c r="D50" s="28">
        <f>+C50/'Q3'!D50*100</f>
        <v>26.015141087405368</v>
      </c>
      <c r="E50" s="29">
        <v>11774</v>
      </c>
      <c r="F50" s="28">
        <f>+E50/'Q3'!E50*100</f>
        <v>27.673576834485026</v>
      </c>
    </row>
    <row r="51" spans="2:6" ht="14" customHeight="1" x14ac:dyDescent="0.2">
      <c r="B51" s="26" t="s">
        <v>65</v>
      </c>
      <c r="C51" s="29">
        <v>10744</v>
      </c>
      <c r="D51" s="28">
        <f>+C51/'Q3'!D51*100</f>
        <v>28.21724971110411</v>
      </c>
      <c r="E51" s="29">
        <v>70873</v>
      </c>
      <c r="F51" s="28">
        <f>+E51/'Q3'!E51*100</f>
        <v>29.283096514025296</v>
      </c>
    </row>
    <row r="52" spans="2:6" ht="14" customHeight="1" x14ac:dyDescent="0.2">
      <c r="B52" s="26" t="s">
        <v>66</v>
      </c>
      <c r="C52" s="29">
        <v>3355</v>
      </c>
      <c r="D52" s="28">
        <f>+C52/'Q3'!D52*100</f>
        <v>22.600202088245201</v>
      </c>
      <c r="E52" s="29">
        <v>2643</v>
      </c>
      <c r="F52" s="28">
        <f>+E52/'Q3'!E52*100</f>
        <v>23.875338753387535</v>
      </c>
    </row>
    <row r="53" spans="2:6" ht="14" customHeight="1" x14ac:dyDescent="0.2">
      <c r="B53" s="26" t="s">
        <v>67</v>
      </c>
      <c r="C53" s="29">
        <v>3495</v>
      </c>
      <c r="D53" s="28">
        <f>+C53/'Q3'!D53*100</f>
        <v>19.730156938015128</v>
      </c>
      <c r="E53" s="29">
        <v>9527</v>
      </c>
      <c r="F53" s="28">
        <f>+E53/'Q3'!E53*100</f>
        <v>21.962746092489279</v>
      </c>
    </row>
    <row r="54" spans="2:6" ht="14" customHeight="1" x14ac:dyDescent="0.2">
      <c r="B54" s="86" t="s">
        <v>68</v>
      </c>
      <c r="C54" s="158">
        <v>4</v>
      </c>
      <c r="D54" s="159">
        <f>+C54/'Q3'!D54*100</f>
        <v>8</v>
      </c>
      <c r="E54" s="158">
        <v>7</v>
      </c>
      <c r="F54" s="159">
        <f>+E54/'Q3'!E54*100</f>
        <v>10.44776119402985</v>
      </c>
    </row>
    <row r="55" spans="2:6" ht="4.5" customHeight="1" x14ac:dyDescent="0.2">
      <c r="B55" s="30"/>
      <c r="C55" s="30"/>
      <c r="D55" s="30"/>
      <c r="E55" s="30"/>
    </row>
    <row r="56" spans="2:6" x14ac:dyDescent="0.2">
      <c r="B56" s="33" t="s">
        <v>97</v>
      </c>
    </row>
    <row r="57" spans="2:6" x14ac:dyDescent="0.2">
      <c r="B57" s="184" t="s">
        <v>244</v>
      </c>
      <c r="C57" s="184"/>
      <c r="D57" s="184"/>
      <c r="E57" s="184"/>
      <c r="F57" s="184"/>
    </row>
    <row r="58" spans="2:6" x14ac:dyDescent="0.2">
      <c r="B58" s="30"/>
      <c r="C58" s="30"/>
      <c r="D58" s="30"/>
      <c r="E58" s="30"/>
    </row>
  </sheetData>
  <mergeCells count="5">
    <mergeCell ref="C5:D5"/>
    <mergeCell ref="E5:F5"/>
    <mergeCell ref="B2:F2"/>
    <mergeCell ref="B3:F3"/>
    <mergeCell ref="B57:F57"/>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I56"/>
  <sheetViews>
    <sheetView workbookViewId="0"/>
  </sheetViews>
  <sheetFormatPr defaultColWidth="9.1796875" defaultRowHeight="10" outlineLevelRow="1" x14ac:dyDescent="0.2"/>
  <cols>
    <col min="1" max="1" width="3.6328125" style="10" customWidth="1"/>
    <col min="2" max="2" width="60.54296875" style="10" customWidth="1"/>
    <col min="3" max="6" width="9.81640625" style="11" customWidth="1"/>
    <col min="7" max="7" width="9.81640625" style="10" customWidth="1"/>
    <col min="8" max="90" width="9.1796875" style="10"/>
    <col min="91" max="91" width="51.1796875" style="10" customWidth="1"/>
    <col min="92" max="99" width="9.81640625" style="10" customWidth="1"/>
    <col min="100" max="346" width="9.1796875" style="10"/>
    <col min="347" max="347" width="51.1796875" style="10" customWidth="1"/>
    <col min="348" max="355" width="9.81640625" style="10" customWidth="1"/>
    <col min="356" max="602" width="9.1796875" style="10"/>
    <col min="603" max="603" width="51.1796875" style="10" customWidth="1"/>
    <col min="604" max="611" width="9.81640625" style="10" customWidth="1"/>
    <col min="612" max="858" width="9.1796875" style="10"/>
    <col min="859" max="859" width="51.1796875" style="10" customWidth="1"/>
    <col min="860" max="867" width="9.81640625" style="10" customWidth="1"/>
    <col min="868" max="1114" width="9.1796875" style="10"/>
    <col min="1115" max="1115" width="51.1796875" style="10" customWidth="1"/>
    <col min="1116" max="1123" width="9.81640625" style="10" customWidth="1"/>
    <col min="1124" max="1370" width="9.1796875" style="10"/>
    <col min="1371" max="1371" width="51.1796875" style="10" customWidth="1"/>
    <col min="1372" max="1379" width="9.81640625" style="10" customWidth="1"/>
    <col min="1380" max="1626" width="9.1796875" style="10"/>
    <col min="1627" max="1627" width="51.1796875" style="10" customWidth="1"/>
    <col min="1628" max="1635" width="9.81640625" style="10" customWidth="1"/>
    <col min="1636" max="1882" width="9.1796875" style="10"/>
    <col min="1883" max="1883" width="51.1796875" style="10" customWidth="1"/>
    <col min="1884" max="1891" width="9.81640625" style="10" customWidth="1"/>
    <col min="1892" max="2138" width="9.1796875" style="10"/>
    <col min="2139" max="2139" width="51.1796875" style="10" customWidth="1"/>
    <col min="2140" max="2147" width="9.81640625" style="10" customWidth="1"/>
    <col min="2148" max="2394" width="9.1796875" style="10"/>
    <col min="2395" max="2395" width="51.1796875" style="10" customWidth="1"/>
    <col min="2396" max="2403" width="9.81640625" style="10" customWidth="1"/>
    <col min="2404" max="2650" width="9.1796875" style="10"/>
    <col min="2651" max="2651" width="51.1796875" style="10" customWidth="1"/>
    <col min="2652" max="2659" width="9.81640625" style="10" customWidth="1"/>
    <col min="2660" max="2906" width="9.1796875" style="10"/>
    <col min="2907" max="2907" width="51.1796875" style="10" customWidth="1"/>
    <col min="2908" max="2915" width="9.81640625" style="10" customWidth="1"/>
    <col min="2916" max="3162" width="9.1796875" style="10"/>
    <col min="3163" max="3163" width="51.1796875" style="10" customWidth="1"/>
    <col min="3164" max="3171" width="9.81640625" style="10" customWidth="1"/>
    <col min="3172" max="3418" width="9.1796875" style="10"/>
    <col min="3419" max="3419" width="51.1796875" style="10" customWidth="1"/>
    <col min="3420" max="3427" width="9.81640625" style="10" customWidth="1"/>
    <col min="3428" max="3674" width="9.1796875" style="10"/>
    <col min="3675" max="3675" width="51.1796875" style="10" customWidth="1"/>
    <col min="3676" max="3683" width="9.81640625" style="10" customWidth="1"/>
    <col min="3684" max="3930" width="9.1796875" style="10"/>
    <col min="3931" max="3931" width="51.1796875" style="10" customWidth="1"/>
    <col min="3932" max="3939" width="9.81640625" style="10" customWidth="1"/>
    <col min="3940" max="4186" width="9.1796875" style="10"/>
    <col min="4187" max="4187" width="51.1796875" style="10" customWidth="1"/>
    <col min="4188" max="4195" width="9.81640625" style="10" customWidth="1"/>
    <col min="4196" max="4442" width="9.1796875" style="10"/>
    <col min="4443" max="4443" width="51.1796875" style="10" customWidth="1"/>
    <col min="4444" max="4451" width="9.81640625" style="10" customWidth="1"/>
    <col min="4452" max="4698" width="9.1796875" style="10"/>
    <col min="4699" max="4699" width="51.1796875" style="10" customWidth="1"/>
    <col min="4700" max="4707" width="9.81640625" style="10" customWidth="1"/>
    <col min="4708" max="4954" width="9.1796875" style="10"/>
    <col min="4955" max="4955" width="51.1796875" style="10" customWidth="1"/>
    <col min="4956" max="4963" width="9.81640625" style="10" customWidth="1"/>
    <col min="4964" max="5210" width="9.1796875" style="10"/>
    <col min="5211" max="5211" width="51.1796875" style="10" customWidth="1"/>
    <col min="5212" max="5219" width="9.81640625" style="10" customWidth="1"/>
    <col min="5220" max="5466" width="9.1796875" style="10"/>
    <col min="5467" max="5467" width="51.1796875" style="10" customWidth="1"/>
    <col min="5468" max="5475" width="9.81640625" style="10" customWidth="1"/>
    <col min="5476" max="5722" width="9.1796875" style="10"/>
    <col min="5723" max="5723" width="51.1796875" style="10" customWidth="1"/>
    <col min="5724" max="5731" width="9.81640625" style="10" customWidth="1"/>
    <col min="5732" max="5978" width="9.1796875" style="10"/>
    <col min="5979" max="5979" width="51.1796875" style="10" customWidth="1"/>
    <col min="5980" max="5987" width="9.81640625" style="10" customWidth="1"/>
    <col min="5988" max="6234" width="9.1796875" style="10"/>
    <col min="6235" max="6235" width="51.1796875" style="10" customWidth="1"/>
    <col min="6236" max="6243" width="9.81640625" style="10" customWidth="1"/>
    <col min="6244" max="6490" width="9.1796875" style="10"/>
    <col min="6491" max="6491" width="51.1796875" style="10" customWidth="1"/>
    <col min="6492" max="6499" width="9.81640625" style="10" customWidth="1"/>
    <col min="6500" max="6746" width="9.1796875" style="10"/>
    <col min="6747" max="6747" width="51.1796875" style="10" customWidth="1"/>
    <col min="6748" max="6755" width="9.81640625" style="10" customWidth="1"/>
    <col min="6756" max="7002" width="9.1796875" style="10"/>
    <col min="7003" max="7003" width="51.1796875" style="10" customWidth="1"/>
    <col min="7004" max="7011" width="9.81640625" style="10" customWidth="1"/>
    <col min="7012" max="7258" width="9.1796875" style="10"/>
    <col min="7259" max="7259" width="51.1796875" style="10" customWidth="1"/>
    <col min="7260" max="7267" width="9.81640625" style="10" customWidth="1"/>
    <col min="7268" max="7514" width="9.1796875" style="10"/>
    <col min="7515" max="7515" width="51.1796875" style="10" customWidth="1"/>
    <col min="7516" max="7523" width="9.81640625" style="10" customWidth="1"/>
    <col min="7524" max="7770" width="9.1796875" style="10"/>
    <col min="7771" max="7771" width="51.1796875" style="10" customWidth="1"/>
    <col min="7772" max="7779" width="9.81640625" style="10" customWidth="1"/>
    <col min="7780" max="8026" width="9.1796875" style="10"/>
    <col min="8027" max="8027" width="51.1796875" style="10" customWidth="1"/>
    <col min="8028" max="8035" width="9.81640625" style="10" customWidth="1"/>
    <col min="8036" max="8282" width="9.1796875" style="10"/>
    <col min="8283" max="8283" width="51.1796875" style="10" customWidth="1"/>
    <col min="8284" max="8291" width="9.81640625" style="10" customWidth="1"/>
    <col min="8292" max="8538" width="9.1796875" style="10"/>
    <col min="8539" max="8539" width="51.1796875" style="10" customWidth="1"/>
    <col min="8540" max="8547" width="9.81640625" style="10" customWidth="1"/>
    <col min="8548" max="8794" width="9.1796875" style="10"/>
    <col min="8795" max="8795" width="51.1796875" style="10" customWidth="1"/>
    <col min="8796" max="8803" width="9.81640625" style="10" customWidth="1"/>
    <col min="8804" max="9050" width="9.1796875" style="10"/>
    <col min="9051" max="9051" width="51.1796875" style="10" customWidth="1"/>
    <col min="9052" max="9059" width="9.81640625" style="10" customWidth="1"/>
    <col min="9060" max="9306" width="9.1796875" style="10"/>
    <col min="9307" max="9307" width="51.1796875" style="10" customWidth="1"/>
    <col min="9308" max="9315" width="9.81640625" style="10" customWidth="1"/>
    <col min="9316" max="9562" width="9.1796875" style="10"/>
    <col min="9563" max="9563" width="51.1796875" style="10" customWidth="1"/>
    <col min="9564" max="9571" width="9.81640625" style="10" customWidth="1"/>
    <col min="9572" max="9818" width="9.1796875" style="10"/>
    <col min="9819" max="9819" width="51.1796875" style="10" customWidth="1"/>
    <col min="9820" max="9827" width="9.81640625" style="10" customWidth="1"/>
    <col min="9828" max="10074" width="9.1796875" style="10"/>
    <col min="10075" max="10075" width="51.1796875" style="10" customWidth="1"/>
    <col min="10076" max="10083" width="9.81640625" style="10" customWidth="1"/>
    <col min="10084" max="10330" width="9.1796875" style="10"/>
    <col min="10331" max="10331" width="51.1796875" style="10" customWidth="1"/>
    <col min="10332" max="10339" width="9.81640625" style="10" customWidth="1"/>
    <col min="10340" max="10586" width="9.1796875" style="10"/>
    <col min="10587" max="10587" width="51.1796875" style="10" customWidth="1"/>
    <col min="10588" max="10595" width="9.81640625" style="10" customWidth="1"/>
    <col min="10596" max="10842" width="9.1796875" style="10"/>
    <col min="10843" max="10843" width="51.1796875" style="10" customWidth="1"/>
    <col min="10844" max="10851" width="9.81640625" style="10" customWidth="1"/>
    <col min="10852" max="11098" width="9.1796875" style="10"/>
    <col min="11099" max="11099" width="51.1796875" style="10" customWidth="1"/>
    <col min="11100" max="11107" width="9.81640625" style="10" customWidth="1"/>
    <col min="11108" max="11354" width="9.1796875" style="10"/>
    <col min="11355" max="11355" width="51.1796875" style="10" customWidth="1"/>
    <col min="11356" max="11363" width="9.81640625" style="10" customWidth="1"/>
    <col min="11364" max="11610" width="9.1796875" style="10"/>
    <col min="11611" max="11611" width="51.1796875" style="10" customWidth="1"/>
    <col min="11612" max="11619" width="9.81640625" style="10" customWidth="1"/>
    <col min="11620" max="11866" width="9.1796875" style="10"/>
    <col min="11867" max="11867" width="51.1796875" style="10" customWidth="1"/>
    <col min="11868" max="11875" width="9.81640625" style="10" customWidth="1"/>
    <col min="11876" max="12122" width="9.1796875" style="10"/>
    <col min="12123" max="12123" width="51.1796875" style="10" customWidth="1"/>
    <col min="12124" max="12131" width="9.81640625" style="10" customWidth="1"/>
    <col min="12132" max="12378" width="9.1796875" style="10"/>
    <col min="12379" max="12379" width="51.1796875" style="10" customWidth="1"/>
    <col min="12380" max="12387" width="9.81640625" style="10" customWidth="1"/>
    <col min="12388" max="12634" width="9.1796875" style="10"/>
    <col min="12635" max="12635" width="51.1796875" style="10" customWidth="1"/>
    <col min="12636" max="12643" width="9.81640625" style="10" customWidth="1"/>
    <col min="12644" max="12890" width="9.1796875" style="10"/>
    <col min="12891" max="12891" width="51.1796875" style="10" customWidth="1"/>
    <col min="12892" max="12899" width="9.81640625" style="10" customWidth="1"/>
    <col min="12900" max="13146" width="9.1796875" style="10"/>
    <col min="13147" max="13147" width="51.1796875" style="10" customWidth="1"/>
    <col min="13148" max="13155" width="9.81640625" style="10" customWidth="1"/>
    <col min="13156" max="13402" width="9.1796875" style="10"/>
    <col min="13403" max="13403" width="51.1796875" style="10" customWidth="1"/>
    <col min="13404" max="13411" width="9.81640625" style="10" customWidth="1"/>
    <col min="13412" max="13658" width="9.1796875" style="10"/>
    <col min="13659" max="13659" width="51.1796875" style="10" customWidth="1"/>
    <col min="13660" max="13667" width="9.81640625" style="10" customWidth="1"/>
    <col min="13668" max="13914" width="9.1796875" style="10"/>
    <col min="13915" max="13915" width="51.1796875" style="10" customWidth="1"/>
    <col min="13916" max="13923" width="9.81640625" style="10" customWidth="1"/>
    <col min="13924" max="14170" width="9.1796875" style="10"/>
    <col min="14171" max="14171" width="51.1796875" style="10" customWidth="1"/>
    <col min="14172" max="14179" width="9.81640625" style="10" customWidth="1"/>
    <col min="14180" max="14426" width="9.1796875" style="10"/>
    <col min="14427" max="14427" width="51.1796875" style="10" customWidth="1"/>
    <col min="14428" max="14435" width="9.81640625" style="10" customWidth="1"/>
    <col min="14436" max="14682" width="9.1796875" style="10"/>
    <col min="14683" max="14683" width="51.1796875" style="10" customWidth="1"/>
    <col min="14684" max="14691" width="9.81640625" style="10" customWidth="1"/>
    <col min="14692" max="14938" width="9.1796875" style="10"/>
    <col min="14939" max="14939" width="51.1796875" style="10" customWidth="1"/>
    <col min="14940" max="14947" width="9.81640625" style="10" customWidth="1"/>
    <col min="14948" max="15194" width="9.1796875" style="10"/>
    <col min="15195" max="15195" width="51.1796875" style="10" customWidth="1"/>
    <col min="15196" max="15203" width="9.81640625" style="10" customWidth="1"/>
    <col min="15204" max="15450" width="9.1796875" style="10"/>
    <col min="15451" max="15451" width="51.1796875" style="10" customWidth="1"/>
    <col min="15452" max="15459" width="9.81640625" style="10" customWidth="1"/>
    <col min="15460" max="15706" width="9.1796875" style="10"/>
    <col min="15707" max="15707" width="51.1796875" style="10" customWidth="1"/>
    <col min="15708" max="15715" width="9.81640625" style="10" customWidth="1"/>
    <col min="15716" max="15962" width="9.1796875" style="10"/>
    <col min="15963" max="15963" width="51.1796875" style="10" customWidth="1"/>
    <col min="15964" max="15971" width="9.81640625" style="10" customWidth="1"/>
    <col min="15972" max="16384" width="9.1796875" style="10"/>
  </cols>
  <sheetData>
    <row r="1" spans="2:9" s="1" customFormat="1" ht="17.25" customHeight="1" x14ac:dyDescent="0.3">
      <c r="B1" s="40"/>
      <c r="C1" s="41"/>
      <c r="D1" s="42"/>
      <c r="G1" s="36" t="s">
        <v>201</v>
      </c>
    </row>
    <row r="2" spans="2:9" s="1" customFormat="1" ht="15" customHeight="1" x14ac:dyDescent="0.3">
      <c r="B2" s="176" t="s">
        <v>202</v>
      </c>
      <c r="C2" s="176"/>
      <c r="D2" s="176"/>
      <c r="E2" s="176"/>
      <c r="F2" s="176"/>
      <c r="G2" s="176"/>
    </row>
    <row r="3" spans="2:9" s="1" customFormat="1" ht="15.75" customHeight="1" x14ac:dyDescent="0.3">
      <c r="B3" s="177">
        <v>2020</v>
      </c>
      <c r="C3" s="177"/>
      <c r="D3" s="177"/>
      <c r="E3" s="177"/>
      <c r="F3" s="177"/>
      <c r="G3" s="177"/>
    </row>
    <row r="4" spans="2:9" ht="15" customHeight="1" x14ac:dyDescent="0.2">
      <c r="B4" s="10" t="s">
        <v>115</v>
      </c>
    </row>
    <row r="5" spans="2:9" ht="14.25" customHeight="1" x14ac:dyDescent="0.2">
      <c r="B5" s="37" t="s">
        <v>16</v>
      </c>
      <c r="C5" s="178" t="s">
        <v>18</v>
      </c>
      <c r="D5" s="178" t="s">
        <v>19</v>
      </c>
      <c r="E5" s="178" t="s">
        <v>20</v>
      </c>
      <c r="F5" s="178" t="s">
        <v>21</v>
      </c>
      <c r="G5" s="178" t="s">
        <v>17</v>
      </c>
    </row>
    <row r="6" spans="2:9" ht="14.25" customHeight="1" x14ac:dyDescent="0.25">
      <c r="B6" s="43" t="s">
        <v>46</v>
      </c>
      <c r="C6" s="178"/>
      <c r="D6" s="178" t="s">
        <v>19</v>
      </c>
      <c r="E6" s="178" t="s">
        <v>20</v>
      </c>
      <c r="F6" s="178" t="s">
        <v>21</v>
      </c>
      <c r="G6" s="178" t="s">
        <v>17</v>
      </c>
    </row>
    <row r="7" spans="2:9" ht="14" customHeight="1" x14ac:dyDescent="0.25">
      <c r="B7" s="40" t="s">
        <v>0</v>
      </c>
      <c r="C7" s="55">
        <v>171</v>
      </c>
      <c r="D7" s="55">
        <v>339035</v>
      </c>
      <c r="E7" s="55">
        <v>296129</v>
      </c>
      <c r="F7" s="55">
        <v>358246</v>
      </c>
      <c r="G7" s="55">
        <v>7925</v>
      </c>
    </row>
    <row r="8" spans="2:9" ht="14" customHeight="1" x14ac:dyDescent="0.2">
      <c r="B8" s="10" t="s">
        <v>53</v>
      </c>
      <c r="C8" s="14">
        <v>2</v>
      </c>
      <c r="D8" s="14">
        <v>3749</v>
      </c>
      <c r="E8" s="14">
        <v>2915</v>
      </c>
      <c r="F8" s="14">
        <v>3587</v>
      </c>
      <c r="G8" s="14">
        <v>142</v>
      </c>
    </row>
    <row r="9" spans="2:9" ht="14" customHeight="1" x14ac:dyDescent="0.2">
      <c r="B9" s="10" t="s">
        <v>47</v>
      </c>
      <c r="C9" s="56" t="s">
        <v>100</v>
      </c>
      <c r="D9" s="14">
        <v>776</v>
      </c>
      <c r="E9" s="14">
        <v>860</v>
      </c>
      <c r="F9" s="14">
        <v>1131</v>
      </c>
      <c r="G9" s="14">
        <v>33</v>
      </c>
    </row>
    <row r="10" spans="2:9" ht="14" customHeight="1" x14ac:dyDescent="0.2">
      <c r="B10" s="10" t="s">
        <v>48</v>
      </c>
      <c r="C10" s="14">
        <f>+SUM(C11:C34)</f>
        <v>21</v>
      </c>
      <c r="D10" s="14">
        <f t="shared" ref="D10:G10" si="0">+SUM(D11:D34)</f>
        <v>74571</v>
      </c>
      <c r="E10" s="14">
        <f t="shared" si="0"/>
        <v>67391</v>
      </c>
      <c r="F10" s="14">
        <f t="shared" si="0"/>
        <v>88108</v>
      </c>
      <c r="G10" s="14">
        <f t="shared" si="0"/>
        <v>1639</v>
      </c>
    </row>
    <row r="11" spans="2:9" s="98" customFormat="1" ht="14" hidden="1" customHeight="1" outlineLevel="1" x14ac:dyDescent="0.35">
      <c r="B11" s="99" t="s">
        <v>291</v>
      </c>
      <c r="C11" s="110">
        <v>2</v>
      </c>
      <c r="D11" s="110">
        <v>10000</v>
      </c>
      <c r="E11" s="110">
        <v>8864</v>
      </c>
      <c r="F11" s="110">
        <v>12098</v>
      </c>
      <c r="G11" s="110">
        <v>329</v>
      </c>
      <c r="H11" s="14"/>
      <c r="I11" s="14"/>
    </row>
    <row r="12" spans="2:9" s="98" customFormat="1" ht="14" hidden="1" customHeight="1" outlineLevel="1" x14ac:dyDescent="0.35">
      <c r="B12" s="99" t="s">
        <v>292</v>
      </c>
      <c r="C12" s="110">
        <v>1</v>
      </c>
      <c r="D12" s="110">
        <v>1444</v>
      </c>
      <c r="E12" s="110">
        <v>1852</v>
      </c>
      <c r="F12" s="110">
        <v>2552</v>
      </c>
      <c r="G12" s="110">
        <v>67</v>
      </c>
      <c r="H12" s="14"/>
      <c r="I12" s="14"/>
    </row>
    <row r="13" spans="2:9" s="98" customFormat="1" ht="14" hidden="1" customHeight="1" outlineLevel="1" x14ac:dyDescent="0.35">
      <c r="B13" s="99" t="s">
        <v>293</v>
      </c>
      <c r="C13" s="139" t="s">
        <v>100</v>
      </c>
      <c r="D13" s="110">
        <v>109</v>
      </c>
      <c r="E13" s="110">
        <v>177</v>
      </c>
      <c r="F13" s="110">
        <v>184</v>
      </c>
      <c r="G13" s="139" t="s">
        <v>100</v>
      </c>
      <c r="H13" s="14"/>
      <c r="I13" s="14"/>
    </row>
    <row r="14" spans="2:9" s="98" customFormat="1" ht="14" hidden="1" customHeight="1" outlineLevel="1" x14ac:dyDescent="0.35">
      <c r="B14" s="99" t="s">
        <v>294</v>
      </c>
      <c r="C14" s="110">
        <v>1</v>
      </c>
      <c r="D14" s="110">
        <v>3787</v>
      </c>
      <c r="E14" s="110">
        <v>2930</v>
      </c>
      <c r="F14" s="110">
        <v>5365</v>
      </c>
      <c r="G14" s="110">
        <v>66</v>
      </c>
      <c r="H14" s="14"/>
      <c r="I14" s="14"/>
    </row>
    <row r="15" spans="2:9" s="98" customFormat="1" ht="14" hidden="1" customHeight="1" outlineLevel="1" x14ac:dyDescent="0.35">
      <c r="B15" s="99" t="s">
        <v>295</v>
      </c>
      <c r="C15" s="110">
        <v>2</v>
      </c>
      <c r="D15" s="110">
        <v>3234</v>
      </c>
      <c r="E15" s="110">
        <v>3605</v>
      </c>
      <c r="F15" s="110">
        <v>6646</v>
      </c>
      <c r="G15" s="110">
        <v>62</v>
      </c>
      <c r="H15" s="14"/>
      <c r="I15" s="14"/>
    </row>
    <row r="16" spans="2:9" s="98" customFormat="1" ht="14" hidden="1" customHeight="1" outlineLevel="1" x14ac:dyDescent="0.35">
      <c r="B16" s="99" t="s">
        <v>296</v>
      </c>
      <c r="C16" s="139" t="s">
        <v>100</v>
      </c>
      <c r="D16" s="110">
        <v>2349</v>
      </c>
      <c r="E16" s="110">
        <v>1454</v>
      </c>
      <c r="F16" s="110">
        <v>2551</v>
      </c>
      <c r="G16" s="110">
        <v>34</v>
      </c>
      <c r="H16" s="14"/>
      <c r="I16" s="14"/>
    </row>
    <row r="17" spans="2:9" s="98" customFormat="1" ht="14" hidden="1" customHeight="1" outlineLevel="1" x14ac:dyDescent="0.35">
      <c r="B17" s="99" t="s">
        <v>297</v>
      </c>
      <c r="C17" s="110">
        <v>1</v>
      </c>
      <c r="D17" s="110">
        <v>2320</v>
      </c>
      <c r="E17" s="110">
        <v>2258</v>
      </c>
      <c r="F17" s="110">
        <v>3855</v>
      </c>
      <c r="G17" s="110">
        <v>90</v>
      </c>
      <c r="H17" s="14"/>
      <c r="I17" s="14"/>
    </row>
    <row r="18" spans="2:9" s="98" customFormat="1" ht="14" hidden="1" customHeight="1" outlineLevel="1" x14ac:dyDescent="0.35">
      <c r="B18" s="99" t="s">
        <v>298</v>
      </c>
      <c r="C18" s="139" t="s">
        <v>100</v>
      </c>
      <c r="D18" s="110">
        <v>2240</v>
      </c>
      <c r="E18" s="110">
        <v>2225</v>
      </c>
      <c r="F18" s="110">
        <v>2798</v>
      </c>
      <c r="G18" s="110">
        <v>42</v>
      </c>
      <c r="H18" s="14"/>
      <c r="I18" s="14"/>
    </row>
    <row r="19" spans="2:9" s="98" customFormat="1" ht="14" hidden="1" customHeight="1" outlineLevel="1" x14ac:dyDescent="0.35">
      <c r="B19" s="99" t="s">
        <v>299</v>
      </c>
      <c r="C19" s="110">
        <v>2</v>
      </c>
      <c r="D19" s="110">
        <v>610</v>
      </c>
      <c r="E19" s="110">
        <v>916</v>
      </c>
      <c r="F19" s="110">
        <v>1224</v>
      </c>
      <c r="G19" s="110">
        <v>21</v>
      </c>
      <c r="H19" s="14"/>
      <c r="I19" s="14"/>
    </row>
    <row r="20" spans="2:9" s="98" customFormat="1" ht="14" hidden="1" customHeight="1" outlineLevel="1" x14ac:dyDescent="0.35">
      <c r="B20" s="99" t="s">
        <v>300</v>
      </c>
      <c r="C20" s="139" t="s">
        <v>100</v>
      </c>
      <c r="D20" s="110">
        <v>169</v>
      </c>
      <c r="E20" s="110">
        <v>484</v>
      </c>
      <c r="F20" s="110">
        <v>490</v>
      </c>
      <c r="G20" s="110">
        <v>18</v>
      </c>
      <c r="H20" s="14"/>
      <c r="I20" s="14"/>
    </row>
    <row r="21" spans="2:9" s="98" customFormat="1" ht="14" hidden="1" customHeight="1" outlineLevel="1" x14ac:dyDescent="0.35">
      <c r="B21" s="99" t="s">
        <v>301</v>
      </c>
      <c r="C21" s="139" t="s">
        <v>100</v>
      </c>
      <c r="D21" s="110">
        <v>1939</v>
      </c>
      <c r="E21" s="110">
        <v>2121</v>
      </c>
      <c r="F21" s="110">
        <v>2693</v>
      </c>
      <c r="G21" s="110">
        <v>120</v>
      </c>
      <c r="H21" s="14"/>
      <c r="I21" s="14"/>
    </row>
    <row r="22" spans="2:9" s="98" customFormat="1" ht="14" hidden="1" customHeight="1" outlineLevel="1" x14ac:dyDescent="0.35">
      <c r="B22" s="99" t="s">
        <v>302</v>
      </c>
      <c r="C22" s="139" t="s">
        <v>100</v>
      </c>
      <c r="D22" s="110">
        <v>2839</v>
      </c>
      <c r="E22" s="110">
        <v>2142</v>
      </c>
      <c r="F22" s="110">
        <v>2116</v>
      </c>
      <c r="G22" s="110">
        <v>34</v>
      </c>
      <c r="H22" s="14"/>
      <c r="I22" s="14"/>
    </row>
    <row r="23" spans="2:9" s="98" customFormat="1" ht="14" hidden="1" customHeight="1" outlineLevel="1" x14ac:dyDescent="0.35">
      <c r="B23" s="99" t="s">
        <v>303</v>
      </c>
      <c r="C23" s="110">
        <v>1</v>
      </c>
      <c r="D23" s="110">
        <v>5893</v>
      </c>
      <c r="E23" s="110">
        <v>5093</v>
      </c>
      <c r="F23" s="110">
        <v>4823</v>
      </c>
      <c r="G23" s="110">
        <v>84</v>
      </c>
      <c r="H23" s="14"/>
      <c r="I23" s="14"/>
    </row>
    <row r="24" spans="2:9" s="98" customFormat="1" ht="14" hidden="1" customHeight="1" outlineLevel="1" x14ac:dyDescent="0.35">
      <c r="B24" s="99" t="s">
        <v>304</v>
      </c>
      <c r="C24" s="139" t="s">
        <v>100</v>
      </c>
      <c r="D24" s="110">
        <v>3298</v>
      </c>
      <c r="E24" s="110">
        <v>3686</v>
      </c>
      <c r="F24" s="110">
        <v>5728</v>
      </c>
      <c r="G24" s="110">
        <v>112</v>
      </c>
      <c r="H24" s="14"/>
      <c r="I24" s="14"/>
    </row>
    <row r="25" spans="2:9" s="98" customFormat="1" ht="14" hidden="1" customHeight="1" outlineLevel="1" x14ac:dyDescent="0.35">
      <c r="B25" s="99" t="s">
        <v>305</v>
      </c>
      <c r="C25" s="139" t="s">
        <v>100</v>
      </c>
      <c r="D25" s="110">
        <v>1421</v>
      </c>
      <c r="E25" s="110">
        <v>1293</v>
      </c>
      <c r="F25" s="110">
        <v>1784</v>
      </c>
      <c r="G25" s="110">
        <v>25</v>
      </c>
      <c r="H25" s="14"/>
      <c r="I25" s="14"/>
    </row>
    <row r="26" spans="2:9" s="98" customFormat="1" ht="14" hidden="1" customHeight="1" outlineLevel="1" x14ac:dyDescent="0.35">
      <c r="B26" s="99" t="s">
        <v>306</v>
      </c>
      <c r="C26" s="110">
        <v>7</v>
      </c>
      <c r="D26" s="110">
        <v>8994</v>
      </c>
      <c r="E26" s="110">
        <v>7384</v>
      </c>
      <c r="F26" s="110">
        <v>8916</v>
      </c>
      <c r="G26" s="110">
        <v>202</v>
      </c>
      <c r="H26" s="14"/>
      <c r="I26" s="14"/>
    </row>
    <row r="27" spans="2:9" s="98" customFormat="1" ht="14" hidden="1" customHeight="1" outlineLevel="1" x14ac:dyDescent="0.35">
      <c r="B27" s="99" t="s">
        <v>307</v>
      </c>
      <c r="C27" s="139" t="s">
        <v>100</v>
      </c>
      <c r="D27" s="110">
        <v>2767</v>
      </c>
      <c r="E27" s="110">
        <v>2086</v>
      </c>
      <c r="F27" s="110">
        <v>2555</v>
      </c>
      <c r="G27" s="110">
        <v>22</v>
      </c>
      <c r="H27" s="14"/>
      <c r="I27" s="14"/>
    </row>
    <row r="28" spans="2:9" s="98" customFormat="1" ht="14" hidden="1" customHeight="1" outlineLevel="1" x14ac:dyDescent="0.35">
      <c r="B28" s="99" t="s">
        <v>308</v>
      </c>
      <c r="C28" s="139" t="s">
        <v>100</v>
      </c>
      <c r="D28" s="110">
        <v>3656</v>
      </c>
      <c r="E28" s="110">
        <v>3730</v>
      </c>
      <c r="F28" s="110">
        <v>3256</v>
      </c>
      <c r="G28" s="110">
        <v>33</v>
      </c>
      <c r="H28" s="14"/>
      <c r="I28" s="14"/>
    </row>
    <row r="29" spans="2:9" s="98" customFormat="1" ht="14" hidden="1" customHeight="1" outlineLevel="1" x14ac:dyDescent="0.35">
      <c r="B29" s="99" t="s">
        <v>309</v>
      </c>
      <c r="C29" s="139" t="s">
        <v>100</v>
      </c>
      <c r="D29" s="110">
        <v>3069</v>
      </c>
      <c r="E29" s="110">
        <v>2538</v>
      </c>
      <c r="F29" s="110">
        <v>3213</v>
      </c>
      <c r="G29" s="110">
        <v>78</v>
      </c>
      <c r="H29" s="14"/>
      <c r="I29" s="14"/>
    </row>
    <row r="30" spans="2:9" s="98" customFormat="1" ht="14" hidden="1" customHeight="1" outlineLevel="1" x14ac:dyDescent="0.35">
      <c r="B30" s="99" t="s">
        <v>310</v>
      </c>
      <c r="C30" s="110">
        <v>1</v>
      </c>
      <c r="D30" s="110">
        <v>7697</v>
      </c>
      <c r="E30" s="110">
        <v>6567</v>
      </c>
      <c r="F30" s="110">
        <v>8224</v>
      </c>
      <c r="G30" s="110">
        <v>42</v>
      </c>
      <c r="H30" s="14"/>
      <c r="I30" s="14"/>
    </row>
    <row r="31" spans="2:9" s="98" customFormat="1" ht="14" hidden="1" customHeight="1" outlineLevel="1" x14ac:dyDescent="0.35">
      <c r="B31" s="99" t="s">
        <v>311</v>
      </c>
      <c r="C31" s="110">
        <v>1</v>
      </c>
      <c r="D31" s="110">
        <v>1416</v>
      </c>
      <c r="E31" s="110">
        <v>1087</v>
      </c>
      <c r="F31" s="110">
        <v>829</v>
      </c>
      <c r="G31" s="110">
        <v>16</v>
      </c>
      <c r="H31" s="14"/>
      <c r="I31" s="14"/>
    </row>
    <row r="32" spans="2:9" s="98" customFormat="1" ht="14" hidden="1" customHeight="1" outlineLevel="1" x14ac:dyDescent="0.35">
      <c r="B32" s="99" t="s">
        <v>312</v>
      </c>
      <c r="C32" s="110">
        <v>2</v>
      </c>
      <c r="D32" s="110">
        <v>2250</v>
      </c>
      <c r="E32" s="110">
        <v>1693</v>
      </c>
      <c r="F32" s="110">
        <v>2700</v>
      </c>
      <c r="G32" s="110">
        <v>58</v>
      </c>
      <c r="H32" s="14"/>
      <c r="I32" s="14"/>
    </row>
    <row r="33" spans="2:9" s="98" customFormat="1" ht="14" hidden="1" customHeight="1" outlineLevel="1" x14ac:dyDescent="0.35">
      <c r="B33" s="99" t="s">
        <v>313</v>
      </c>
      <c r="C33" s="139" t="s">
        <v>100</v>
      </c>
      <c r="D33" s="110">
        <v>1370</v>
      </c>
      <c r="E33" s="110">
        <v>1167</v>
      </c>
      <c r="F33" s="110">
        <v>1195</v>
      </c>
      <c r="G33" s="110">
        <v>16</v>
      </c>
      <c r="H33" s="14"/>
      <c r="I33" s="14"/>
    </row>
    <row r="34" spans="2:9" s="98" customFormat="1" ht="14" hidden="1" customHeight="1" outlineLevel="1" x14ac:dyDescent="0.35">
      <c r="B34" s="99" t="s">
        <v>314</v>
      </c>
      <c r="C34" s="139" t="s">
        <v>100</v>
      </c>
      <c r="D34" s="110">
        <v>1700</v>
      </c>
      <c r="E34" s="110">
        <v>2039</v>
      </c>
      <c r="F34" s="110">
        <v>2313</v>
      </c>
      <c r="G34" s="110">
        <v>68</v>
      </c>
      <c r="H34" s="14"/>
      <c r="I34" s="14"/>
    </row>
    <row r="35" spans="2:9" s="1" customFormat="1" ht="14" customHeight="1" collapsed="1" x14ac:dyDescent="0.3">
      <c r="B35" s="100" t="s">
        <v>57</v>
      </c>
      <c r="C35" s="56" t="s">
        <v>100</v>
      </c>
      <c r="D35" s="14">
        <v>1397</v>
      </c>
      <c r="E35" s="14">
        <v>1267</v>
      </c>
      <c r="F35" s="14">
        <v>2612</v>
      </c>
      <c r="G35" s="14">
        <v>148</v>
      </c>
      <c r="H35" s="78"/>
    </row>
    <row r="36" spans="2:9" s="1" customFormat="1" ht="14" customHeight="1" x14ac:dyDescent="0.3">
      <c r="B36" s="100" t="s">
        <v>58</v>
      </c>
      <c r="C36" s="14">
        <v>1</v>
      </c>
      <c r="D36" s="14">
        <v>2902</v>
      </c>
      <c r="E36" s="14">
        <v>4687</v>
      </c>
      <c r="F36" s="14">
        <v>6336</v>
      </c>
      <c r="G36" s="14">
        <v>179</v>
      </c>
      <c r="H36" s="78"/>
    </row>
    <row r="37" spans="2:9" s="1" customFormat="1" ht="14" customHeight="1" x14ac:dyDescent="0.3">
      <c r="B37" s="102" t="s">
        <v>49</v>
      </c>
      <c r="C37" s="14">
        <v>6</v>
      </c>
      <c r="D37" s="14">
        <v>13521</v>
      </c>
      <c r="E37" s="14">
        <v>15685</v>
      </c>
      <c r="F37" s="14">
        <v>24371</v>
      </c>
      <c r="G37" s="14">
        <v>724</v>
      </c>
      <c r="H37" s="77"/>
    </row>
    <row r="38" spans="2:9" s="1" customFormat="1" ht="14" customHeight="1" x14ac:dyDescent="0.3">
      <c r="B38" s="100" t="s">
        <v>50</v>
      </c>
      <c r="C38" s="14">
        <f>+C40+C41</f>
        <v>11</v>
      </c>
      <c r="D38" s="14">
        <f t="shared" ref="D38:G38" si="1">+D39+D40+D41</f>
        <v>90807</v>
      </c>
      <c r="E38" s="14">
        <f t="shared" si="1"/>
        <v>60502</v>
      </c>
      <c r="F38" s="14">
        <f t="shared" si="1"/>
        <v>56065</v>
      </c>
      <c r="G38" s="14">
        <f t="shared" si="1"/>
        <v>812</v>
      </c>
      <c r="H38" s="77"/>
    </row>
    <row r="39" spans="2:9" s="1" customFormat="1" ht="14" hidden="1" customHeight="1" outlineLevel="1" x14ac:dyDescent="0.3">
      <c r="B39" s="99" t="s">
        <v>315</v>
      </c>
      <c r="C39" s="139" t="s">
        <v>100</v>
      </c>
      <c r="D39" s="110">
        <v>4842</v>
      </c>
      <c r="E39" s="110">
        <v>5227</v>
      </c>
      <c r="F39" s="110">
        <v>6471</v>
      </c>
      <c r="G39" s="110">
        <v>98</v>
      </c>
    </row>
    <row r="40" spans="2:9" s="1" customFormat="1" ht="14" hidden="1" customHeight="1" outlineLevel="1" x14ac:dyDescent="0.3">
      <c r="B40" s="99" t="s">
        <v>316</v>
      </c>
      <c r="C40" s="110">
        <v>4</v>
      </c>
      <c r="D40" s="110">
        <v>13728</v>
      </c>
      <c r="E40" s="110">
        <v>16453</v>
      </c>
      <c r="F40" s="110">
        <v>19570</v>
      </c>
      <c r="G40" s="110">
        <v>366</v>
      </c>
    </row>
    <row r="41" spans="2:9" s="1" customFormat="1" ht="14" hidden="1" customHeight="1" outlineLevel="1" x14ac:dyDescent="0.3">
      <c r="B41" s="99" t="s">
        <v>317</v>
      </c>
      <c r="C41" s="110">
        <v>7</v>
      </c>
      <c r="D41" s="110">
        <v>72237</v>
      </c>
      <c r="E41" s="110">
        <v>38822</v>
      </c>
      <c r="F41" s="110">
        <v>30024</v>
      </c>
      <c r="G41" s="110">
        <v>348</v>
      </c>
    </row>
    <row r="42" spans="2:9" ht="14" customHeight="1" collapsed="1" x14ac:dyDescent="0.2">
      <c r="B42" s="10" t="s">
        <v>51</v>
      </c>
      <c r="C42" s="56">
        <v>1</v>
      </c>
      <c r="D42" s="56">
        <v>12345</v>
      </c>
      <c r="E42" s="56">
        <v>20280</v>
      </c>
      <c r="F42" s="56">
        <v>32140</v>
      </c>
      <c r="G42" s="56">
        <v>567</v>
      </c>
    </row>
    <row r="43" spans="2:9" ht="14" customHeight="1" x14ac:dyDescent="0.2">
      <c r="B43" s="10" t="s">
        <v>52</v>
      </c>
      <c r="C43" s="56">
        <v>116</v>
      </c>
      <c r="D43" s="56">
        <v>24261</v>
      </c>
      <c r="E43" s="56">
        <v>11960</v>
      </c>
      <c r="F43" s="56">
        <v>17890</v>
      </c>
      <c r="G43" s="56">
        <v>658</v>
      </c>
    </row>
    <row r="44" spans="2:9" ht="14" customHeight="1" x14ac:dyDescent="0.2">
      <c r="B44" s="10" t="s">
        <v>61</v>
      </c>
      <c r="C44" s="56">
        <v>1</v>
      </c>
      <c r="D44" s="56">
        <v>20956</v>
      </c>
      <c r="E44" s="56">
        <v>14042</v>
      </c>
      <c r="F44" s="56">
        <v>9868</v>
      </c>
      <c r="G44" s="56">
        <v>59</v>
      </c>
    </row>
    <row r="45" spans="2:9" ht="14" customHeight="1" x14ac:dyDescent="0.2">
      <c r="B45" s="10" t="s">
        <v>60</v>
      </c>
      <c r="C45" s="56" t="s">
        <v>100</v>
      </c>
      <c r="D45" s="56">
        <v>10420</v>
      </c>
      <c r="E45" s="56">
        <v>19213</v>
      </c>
      <c r="F45" s="56">
        <v>27537</v>
      </c>
      <c r="G45" s="56">
        <v>146</v>
      </c>
    </row>
    <row r="46" spans="2:9" ht="14" customHeight="1" x14ac:dyDescent="0.2">
      <c r="B46" s="10" t="s">
        <v>59</v>
      </c>
      <c r="C46" s="56" t="s">
        <v>100</v>
      </c>
      <c r="D46" s="56">
        <v>1111</v>
      </c>
      <c r="E46" s="56">
        <v>1373</v>
      </c>
      <c r="F46" s="56">
        <v>1628</v>
      </c>
      <c r="G46" s="56">
        <v>65</v>
      </c>
    </row>
    <row r="47" spans="2:9" ht="14" customHeight="1" x14ac:dyDescent="0.2">
      <c r="B47" s="10" t="s">
        <v>62</v>
      </c>
      <c r="C47" s="56" t="s">
        <v>100</v>
      </c>
      <c r="D47" s="56">
        <v>20372</v>
      </c>
      <c r="E47" s="56">
        <v>15098</v>
      </c>
      <c r="F47" s="56">
        <v>11753</v>
      </c>
      <c r="G47" s="56">
        <v>236</v>
      </c>
    </row>
    <row r="48" spans="2:9" ht="14" customHeight="1" x14ac:dyDescent="0.2">
      <c r="B48" s="10" t="s">
        <v>63</v>
      </c>
      <c r="C48" s="56">
        <v>5</v>
      </c>
      <c r="D48" s="56">
        <v>28173</v>
      </c>
      <c r="E48" s="56">
        <v>22436</v>
      </c>
      <c r="F48" s="56">
        <v>29554</v>
      </c>
      <c r="G48" s="56">
        <v>1207</v>
      </c>
    </row>
    <row r="49" spans="2:7" ht="14" customHeight="1" x14ac:dyDescent="0.2">
      <c r="B49" s="10" t="s">
        <v>69</v>
      </c>
      <c r="C49" s="56" t="s">
        <v>100</v>
      </c>
      <c r="D49" s="56">
        <v>767</v>
      </c>
      <c r="E49" s="56">
        <v>963</v>
      </c>
      <c r="F49" s="56">
        <v>1129</v>
      </c>
      <c r="G49" s="56">
        <v>26</v>
      </c>
    </row>
    <row r="50" spans="2:7" ht="14" customHeight="1" x14ac:dyDescent="0.2">
      <c r="B50" s="10" t="s">
        <v>64</v>
      </c>
      <c r="C50" s="56">
        <v>1</v>
      </c>
      <c r="D50" s="56">
        <v>3248</v>
      </c>
      <c r="E50" s="56">
        <v>5557</v>
      </c>
      <c r="F50" s="56">
        <v>6526</v>
      </c>
      <c r="G50" s="56">
        <v>222</v>
      </c>
    </row>
    <row r="51" spans="2:7" ht="14" customHeight="1" x14ac:dyDescent="0.2">
      <c r="B51" s="10" t="s">
        <v>65</v>
      </c>
      <c r="C51" s="56">
        <v>5</v>
      </c>
      <c r="D51" s="56">
        <v>24176</v>
      </c>
      <c r="E51" s="56">
        <v>25714</v>
      </c>
      <c r="F51" s="56">
        <v>30887</v>
      </c>
      <c r="G51" s="56">
        <v>828</v>
      </c>
    </row>
    <row r="52" spans="2:7" ht="14" customHeight="1" x14ac:dyDescent="0.2">
      <c r="B52" s="10" t="s">
        <v>66</v>
      </c>
      <c r="C52" s="56" t="s">
        <v>100</v>
      </c>
      <c r="D52" s="56">
        <v>2035</v>
      </c>
      <c r="E52" s="56">
        <v>2021</v>
      </c>
      <c r="F52" s="56">
        <v>1872</v>
      </c>
      <c r="G52" s="56">
        <v>69</v>
      </c>
    </row>
    <row r="53" spans="2:7" ht="14" customHeight="1" x14ac:dyDescent="0.2">
      <c r="B53" s="10" t="s">
        <v>67</v>
      </c>
      <c r="C53" s="56">
        <v>1</v>
      </c>
      <c r="D53" s="56">
        <v>3446</v>
      </c>
      <c r="E53" s="56">
        <v>4161</v>
      </c>
      <c r="F53" s="56">
        <v>5247</v>
      </c>
      <c r="G53" s="56">
        <v>165</v>
      </c>
    </row>
    <row r="54" spans="2:7" ht="14" customHeight="1" x14ac:dyDescent="0.2">
      <c r="B54" s="86" t="s">
        <v>68</v>
      </c>
      <c r="C54" s="46" t="s">
        <v>100</v>
      </c>
      <c r="D54" s="46">
        <v>2</v>
      </c>
      <c r="E54" s="46">
        <v>4</v>
      </c>
      <c r="F54" s="46">
        <v>5</v>
      </c>
      <c r="G54" s="46" t="s">
        <v>100</v>
      </c>
    </row>
    <row r="55" spans="2:7" ht="3.75" customHeight="1" x14ac:dyDescent="0.2"/>
    <row r="56" spans="2:7" x14ac:dyDescent="0.2">
      <c r="B56" s="33" t="s">
        <v>116</v>
      </c>
    </row>
  </sheetData>
  <mergeCells count="7">
    <mergeCell ref="B2:G2"/>
    <mergeCell ref="B3:G3"/>
    <mergeCell ref="C5:C6"/>
    <mergeCell ref="D5:D6"/>
    <mergeCell ref="E5:E6"/>
    <mergeCell ref="F5:F6"/>
    <mergeCell ref="G5:G6"/>
  </mergeCells>
  <printOptions horizontalCentered="1"/>
  <pageMargins left="0.15748031496062992" right="0.15748031496062992" top="0.98425196850393704" bottom="0.19685039370078741" header="0.51181102362204722" footer="0.27559055118110237"/>
  <pageSetup paperSize="9" scale="95"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I56"/>
  <sheetViews>
    <sheetView workbookViewId="0"/>
  </sheetViews>
  <sheetFormatPr defaultColWidth="9.1796875" defaultRowHeight="10" outlineLevelRow="1" x14ac:dyDescent="0.2"/>
  <cols>
    <col min="1" max="1" width="2.81640625" style="10" customWidth="1"/>
    <col min="2" max="2" width="62.81640625" style="10" customWidth="1"/>
    <col min="3" max="6" width="10" style="11" customWidth="1"/>
    <col min="7" max="7" width="10" style="10" customWidth="1"/>
    <col min="8" max="204" width="9.1796875" style="10"/>
    <col min="205" max="205" width="51.1796875" style="10" customWidth="1"/>
    <col min="206" max="213" width="9.81640625" style="10" customWidth="1"/>
    <col min="214" max="460" width="9.1796875" style="10"/>
    <col min="461" max="461" width="51.1796875" style="10" customWidth="1"/>
    <col min="462" max="469" width="9.81640625" style="10" customWidth="1"/>
    <col min="470" max="716" width="9.1796875" style="10"/>
    <col min="717" max="717" width="51.1796875" style="10" customWidth="1"/>
    <col min="718" max="725" width="9.81640625" style="10" customWidth="1"/>
    <col min="726" max="972" width="9.1796875" style="10"/>
    <col min="973" max="973" width="51.1796875" style="10" customWidth="1"/>
    <col min="974" max="981" width="9.81640625" style="10" customWidth="1"/>
    <col min="982" max="1228" width="9.1796875" style="10"/>
    <col min="1229" max="1229" width="51.1796875" style="10" customWidth="1"/>
    <col min="1230" max="1237" width="9.81640625" style="10" customWidth="1"/>
    <col min="1238" max="1484" width="9.1796875" style="10"/>
    <col min="1485" max="1485" width="51.1796875" style="10" customWidth="1"/>
    <col min="1486" max="1493" width="9.81640625" style="10" customWidth="1"/>
    <col min="1494" max="1740" width="9.1796875" style="10"/>
    <col min="1741" max="1741" width="51.1796875" style="10" customWidth="1"/>
    <col min="1742" max="1749" width="9.81640625" style="10" customWidth="1"/>
    <col min="1750" max="1996" width="9.1796875" style="10"/>
    <col min="1997" max="1997" width="51.1796875" style="10" customWidth="1"/>
    <col min="1998" max="2005" width="9.81640625" style="10" customWidth="1"/>
    <col min="2006" max="2252" width="9.1796875" style="10"/>
    <col min="2253" max="2253" width="51.1796875" style="10" customWidth="1"/>
    <col min="2254" max="2261" width="9.81640625" style="10" customWidth="1"/>
    <col min="2262" max="2508" width="9.1796875" style="10"/>
    <col min="2509" max="2509" width="51.1796875" style="10" customWidth="1"/>
    <col min="2510" max="2517" width="9.81640625" style="10" customWidth="1"/>
    <col min="2518" max="2764" width="9.1796875" style="10"/>
    <col min="2765" max="2765" width="51.1796875" style="10" customWidth="1"/>
    <col min="2766" max="2773" width="9.81640625" style="10" customWidth="1"/>
    <col min="2774" max="3020" width="9.1796875" style="10"/>
    <col min="3021" max="3021" width="51.1796875" style="10" customWidth="1"/>
    <col min="3022" max="3029" width="9.81640625" style="10" customWidth="1"/>
    <col min="3030" max="3276" width="9.1796875" style="10"/>
    <col min="3277" max="3277" width="51.1796875" style="10" customWidth="1"/>
    <col min="3278" max="3285" width="9.81640625" style="10" customWidth="1"/>
    <col min="3286" max="3532" width="9.1796875" style="10"/>
    <col min="3533" max="3533" width="51.1796875" style="10" customWidth="1"/>
    <col min="3534" max="3541" width="9.81640625" style="10" customWidth="1"/>
    <col min="3542" max="3788" width="9.1796875" style="10"/>
    <col min="3789" max="3789" width="51.1796875" style="10" customWidth="1"/>
    <col min="3790" max="3797" width="9.81640625" style="10" customWidth="1"/>
    <col min="3798" max="4044" width="9.1796875" style="10"/>
    <col min="4045" max="4045" width="51.1796875" style="10" customWidth="1"/>
    <col min="4046" max="4053" width="9.81640625" style="10" customWidth="1"/>
    <col min="4054" max="4300" width="9.1796875" style="10"/>
    <col min="4301" max="4301" width="51.1796875" style="10" customWidth="1"/>
    <col min="4302" max="4309" width="9.81640625" style="10" customWidth="1"/>
    <col min="4310" max="4556" width="9.1796875" style="10"/>
    <col min="4557" max="4557" width="51.1796875" style="10" customWidth="1"/>
    <col min="4558" max="4565" width="9.81640625" style="10" customWidth="1"/>
    <col min="4566" max="4812" width="9.1796875" style="10"/>
    <col min="4813" max="4813" width="51.1796875" style="10" customWidth="1"/>
    <col min="4814" max="4821" width="9.81640625" style="10" customWidth="1"/>
    <col min="4822" max="5068" width="9.1796875" style="10"/>
    <col min="5069" max="5069" width="51.1796875" style="10" customWidth="1"/>
    <col min="5070" max="5077" width="9.81640625" style="10" customWidth="1"/>
    <col min="5078" max="5324" width="9.1796875" style="10"/>
    <col min="5325" max="5325" width="51.1796875" style="10" customWidth="1"/>
    <col min="5326" max="5333" width="9.81640625" style="10" customWidth="1"/>
    <col min="5334" max="5580" width="9.1796875" style="10"/>
    <col min="5581" max="5581" width="51.1796875" style="10" customWidth="1"/>
    <col min="5582" max="5589" width="9.81640625" style="10" customWidth="1"/>
    <col min="5590" max="5836" width="9.1796875" style="10"/>
    <col min="5837" max="5837" width="51.1796875" style="10" customWidth="1"/>
    <col min="5838" max="5845" width="9.81640625" style="10" customWidth="1"/>
    <col min="5846" max="6092" width="9.1796875" style="10"/>
    <col min="6093" max="6093" width="51.1796875" style="10" customWidth="1"/>
    <col min="6094" max="6101" width="9.81640625" style="10" customWidth="1"/>
    <col min="6102" max="6348" width="9.1796875" style="10"/>
    <col min="6349" max="6349" width="51.1796875" style="10" customWidth="1"/>
    <col min="6350" max="6357" width="9.81640625" style="10" customWidth="1"/>
    <col min="6358" max="6604" width="9.1796875" style="10"/>
    <col min="6605" max="6605" width="51.1796875" style="10" customWidth="1"/>
    <col min="6606" max="6613" width="9.81640625" style="10" customWidth="1"/>
    <col min="6614" max="6860" width="9.1796875" style="10"/>
    <col min="6861" max="6861" width="51.1796875" style="10" customWidth="1"/>
    <col min="6862" max="6869" width="9.81640625" style="10" customWidth="1"/>
    <col min="6870" max="7116" width="9.1796875" style="10"/>
    <col min="7117" max="7117" width="51.1796875" style="10" customWidth="1"/>
    <col min="7118" max="7125" width="9.81640625" style="10" customWidth="1"/>
    <col min="7126" max="7372" width="9.1796875" style="10"/>
    <col min="7373" max="7373" width="51.1796875" style="10" customWidth="1"/>
    <col min="7374" max="7381" width="9.81640625" style="10" customWidth="1"/>
    <col min="7382" max="7628" width="9.1796875" style="10"/>
    <col min="7629" max="7629" width="51.1796875" style="10" customWidth="1"/>
    <col min="7630" max="7637" width="9.81640625" style="10" customWidth="1"/>
    <col min="7638" max="7884" width="9.1796875" style="10"/>
    <col min="7885" max="7885" width="51.1796875" style="10" customWidth="1"/>
    <col min="7886" max="7893" width="9.81640625" style="10" customWidth="1"/>
    <col min="7894" max="8140" width="9.1796875" style="10"/>
    <col min="8141" max="8141" width="51.1796875" style="10" customWidth="1"/>
    <col min="8142" max="8149" width="9.81640625" style="10" customWidth="1"/>
    <col min="8150" max="8396" width="9.1796875" style="10"/>
    <col min="8397" max="8397" width="51.1796875" style="10" customWidth="1"/>
    <col min="8398" max="8405" width="9.81640625" style="10" customWidth="1"/>
    <col min="8406" max="8652" width="9.1796875" style="10"/>
    <col min="8653" max="8653" width="51.1796875" style="10" customWidth="1"/>
    <col min="8654" max="8661" width="9.81640625" style="10" customWidth="1"/>
    <col min="8662" max="8908" width="9.1796875" style="10"/>
    <col min="8909" max="8909" width="51.1796875" style="10" customWidth="1"/>
    <col min="8910" max="8917" width="9.81640625" style="10" customWidth="1"/>
    <col min="8918" max="9164" width="9.1796875" style="10"/>
    <col min="9165" max="9165" width="51.1796875" style="10" customWidth="1"/>
    <col min="9166" max="9173" width="9.81640625" style="10" customWidth="1"/>
    <col min="9174" max="9420" width="9.1796875" style="10"/>
    <col min="9421" max="9421" width="51.1796875" style="10" customWidth="1"/>
    <col min="9422" max="9429" width="9.81640625" style="10" customWidth="1"/>
    <col min="9430" max="9676" width="9.1796875" style="10"/>
    <col min="9677" max="9677" width="51.1796875" style="10" customWidth="1"/>
    <col min="9678" max="9685" width="9.81640625" style="10" customWidth="1"/>
    <col min="9686" max="9932" width="9.1796875" style="10"/>
    <col min="9933" max="9933" width="51.1796875" style="10" customWidth="1"/>
    <col min="9934" max="9941" width="9.81640625" style="10" customWidth="1"/>
    <col min="9942" max="10188" width="9.1796875" style="10"/>
    <col min="10189" max="10189" width="51.1796875" style="10" customWidth="1"/>
    <col min="10190" max="10197" width="9.81640625" style="10" customWidth="1"/>
    <col min="10198" max="10444" width="9.1796875" style="10"/>
    <col min="10445" max="10445" width="51.1796875" style="10" customWidth="1"/>
    <col min="10446" max="10453" width="9.81640625" style="10" customWidth="1"/>
    <col min="10454" max="10700" width="9.1796875" style="10"/>
    <col min="10701" max="10701" width="51.1796875" style="10" customWidth="1"/>
    <col min="10702" max="10709" width="9.81640625" style="10" customWidth="1"/>
    <col min="10710" max="10956" width="9.1796875" style="10"/>
    <col min="10957" max="10957" width="51.1796875" style="10" customWidth="1"/>
    <col min="10958" max="10965" width="9.81640625" style="10" customWidth="1"/>
    <col min="10966" max="11212" width="9.1796875" style="10"/>
    <col min="11213" max="11213" width="51.1796875" style="10" customWidth="1"/>
    <col min="11214" max="11221" width="9.81640625" style="10" customWidth="1"/>
    <col min="11222" max="11468" width="9.1796875" style="10"/>
    <col min="11469" max="11469" width="51.1796875" style="10" customWidth="1"/>
    <col min="11470" max="11477" width="9.81640625" style="10" customWidth="1"/>
    <col min="11478" max="11724" width="9.1796875" style="10"/>
    <col min="11725" max="11725" width="51.1796875" style="10" customWidth="1"/>
    <col min="11726" max="11733" width="9.81640625" style="10" customWidth="1"/>
    <col min="11734" max="11980" width="9.1796875" style="10"/>
    <col min="11981" max="11981" width="51.1796875" style="10" customWidth="1"/>
    <col min="11982" max="11989" width="9.81640625" style="10" customWidth="1"/>
    <col min="11990" max="12236" width="9.1796875" style="10"/>
    <col min="12237" max="12237" width="51.1796875" style="10" customWidth="1"/>
    <col min="12238" max="12245" width="9.81640625" style="10" customWidth="1"/>
    <col min="12246" max="12492" width="9.1796875" style="10"/>
    <col min="12493" max="12493" width="51.1796875" style="10" customWidth="1"/>
    <col min="12494" max="12501" width="9.81640625" style="10" customWidth="1"/>
    <col min="12502" max="12748" width="9.1796875" style="10"/>
    <col min="12749" max="12749" width="51.1796875" style="10" customWidth="1"/>
    <col min="12750" max="12757" width="9.81640625" style="10" customWidth="1"/>
    <col min="12758" max="13004" width="9.1796875" style="10"/>
    <col min="13005" max="13005" width="51.1796875" style="10" customWidth="1"/>
    <col min="13006" max="13013" width="9.81640625" style="10" customWidth="1"/>
    <col min="13014" max="13260" width="9.1796875" style="10"/>
    <col min="13261" max="13261" width="51.1796875" style="10" customWidth="1"/>
    <col min="13262" max="13269" width="9.81640625" style="10" customWidth="1"/>
    <col min="13270" max="13516" width="9.1796875" style="10"/>
    <col min="13517" max="13517" width="51.1796875" style="10" customWidth="1"/>
    <col min="13518" max="13525" width="9.81640625" style="10" customWidth="1"/>
    <col min="13526" max="13772" width="9.1796875" style="10"/>
    <col min="13773" max="13773" width="51.1796875" style="10" customWidth="1"/>
    <col min="13774" max="13781" width="9.81640625" style="10" customWidth="1"/>
    <col min="13782" max="14028" width="9.1796875" style="10"/>
    <col min="14029" max="14029" width="51.1796875" style="10" customWidth="1"/>
    <col min="14030" max="14037" width="9.81640625" style="10" customWidth="1"/>
    <col min="14038" max="14284" width="9.1796875" style="10"/>
    <col min="14285" max="14285" width="51.1796875" style="10" customWidth="1"/>
    <col min="14286" max="14293" width="9.81640625" style="10" customWidth="1"/>
    <col min="14294" max="14540" width="9.1796875" style="10"/>
    <col min="14541" max="14541" width="51.1796875" style="10" customWidth="1"/>
    <col min="14542" max="14549" width="9.81640625" style="10" customWidth="1"/>
    <col min="14550" max="14796" width="9.1796875" style="10"/>
    <col min="14797" max="14797" width="51.1796875" style="10" customWidth="1"/>
    <col min="14798" max="14805" width="9.81640625" style="10" customWidth="1"/>
    <col min="14806" max="15052" width="9.1796875" style="10"/>
    <col min="15053" max="15053" width="51.1796875" style="10" customWidth="1"/>
    <col min="15054" max="15061" width="9.81640625" style="10" customWidth="1"/>
    <col min="15062" max="15308" width="9.1796875" style="10"/>
    <col min="15309" max="15309" width="51.1796875" style="10" customWidth="1"/>
    <col min="15310" max="15317" width="9.81640625" style="10" customWidth="1"/>
    <col min="15318" max="15564" width="9.1796875" style="10"/>
    <col min="15565" max="15565" width="51.1796875" style="10" customWidth="1"/>
    <col min="15566" max="15573" width="9.81640625" style="10" customWidth="1"/>
    <col min="15574" max="15820" width="9.1796875" style="10"/>
    <col min="15821" max="15821" width="51.1796875" style="10" customWidth="1"/>
    <col min="15822" max="15829" width="9.81640625" style="10" customWidth="1"/>
    <col min="15830" max="16076" width="9.1796875" style="10"/>
    <col min="16077" max="16077" width="51.1796875" style="10" customWidth="1"/>
    <col min="16078" max="16085" width="9.81640625" style="10" customWidth="1"/>
    <col min="16086" max="16384" width="9.1796875" style="10"/>
  </cols>
  <sheetData>
    <row r="1" spans="2:9" s="1" customFormat="1" ht="14" x14ac:dyDescent="0.3">
      <c r="B1" s="40"/>
      <c r="C1" s="41"/>
      <c r="D1" s="42"/>
      <c r="G1" s="36" t="s">
        <v>203</v>
      </c>
    </row>
    <row r="2" spans="2:9" s="1" customFormat="1" ht="12.5" x14ac:dyDescent="0.3">
      <c r="B2" s="176" t="s">
        <v>204</v>
      </c>
      <c r="C2" s="176"/>
      <c r="D2" s="176"/>
      <c r="E2" s="176"/>
      <c r="F2" s="176"/>
      <c r="G2" s="176"/>
    </row>
    <row r="3" spans="2:9" s="1" customFormat="1" ht="12.5" x14ac:dyDescent="0.3">
      <c r="B3" s="177">
        <v>2020</v>
      </c>
      <c r="C3" s="177"/>
      <c r="D3" s="177"/>
      <c r="E3" s="177"/>
      <c r="F3" s="177"/>
      <c r="G3" s="177"/>
    </row>
    <row r="4" spans="2:9" x14ac:dyDescent="0.2">
      <c r="B4" s="10" t="s">
        <v>115</v>
      </c>
    </row>
    <row r="5" spans="2:9" ht="10.5" x14ac:dyDescent="0.2">
      <c r="B5" s="37" t="s">
        <v>16</v>
      </c>
      <c r="C5" s="178" t="s">
        <v>18</v>
      </c>
      <c r="D5" s="178" t="s">
        <v>231</v>
      </c>
      <c r="E5" s="178" t="s">
        <v>232</v>
      </c>
      <c r="F5" s="178" t="s">
        <v>233</v>
      </c>
      <c r="G5" s="178" t="s">
        <v>17</v>
      </c>
    </row>
    <row r="6" spans="2:9" ht="10.5" x14ac:dyDescent="0.25">
      <c r="B6" s="43" t="s">
        <v>46</v>
      </c>
      <c r="C6" s="180"/>
      <c r="D6" s="180" t="s">
        <v>19</v>
      </c>
      <c r="E6" s="180" t="s">
        <v>20</v>
      </c>
      <c r="F6" s="180" t="s">
        <v>21</v>
      </c>
      <c r="G6" s="180" t="s">
        <v>17</v>
      </c>
    </row>
    <row r="7" spans="2:9" ht="14" customHeight="1" x14ac:dyDescent="0.25">
      <c r="B7" s="40" t="s">
        <v>0</v>
      </c>
      <c r="C7" s="64">
        <f>+'Q27'!C7/'Q4'!D7*100</f>
        <v>26.84458398744113</v>
      </c>
      <c r="D7" s="64">
        <f>+'Q27'!D7/'Q4'!E7*100</f>
        <v>36.700281664526941</v>
      </c>
      <c r="E7" s="64">
        <f>+'Q27'!E7/'Q4'!F7*100</f>
        <v>36.455350569859142</v>
      </c>
      <c r="F7" s="64">
        <f>+'Q27'!F7/'Q4'!G7*100</f>
        <v>32.086175518041905</v>
      </c>
      <c r="G7" s="64">
        <f>+'Q27'!G7/'Q4'!H7*100</f>
        <v>18.294512800387821</v>
      </c>
    </row>
    <row r="8" spans="2:9" ht="14" customHeight="1" x14ac:dyDescent="0.2">
      <c r="B8" s="10" t="s">
        <v>53</v>
      </c>
      <c r="C8" s="31">
        <f>+'Q27'!C8/'Q4'!D8*100</f>
        <v>20</v>
      </c>
      <c r="D8" s="31">
        <f>+'Q27'!D8/'Q4'!E8*100</f>
        <v>16.242093406117323</v>
      </c>
      <c r="E8" s="31">
        <f>+'Q27'!E8/'Q4'!F8*100</f>
        <v>17.165233776940291</v>
      </c>
      <c r="F8" s="31">
        <f>+'Q27'!F8/'Q4'!G8*100</f>
        <v>13.158956674859679</v>
      </c>
      <c r="G8" s="31">
        <f>+'Q27'!G8/'Q4'!H8*100</f>
        <v>6.8007662835249043</v>
      </c>
    </row>
    <row r="9" spans="2:9" ht="14" customHeight="1" x14ac:dyDescent="0.2">
      <c r="B9" s="10" t="s">
        <v>47</v>
      </c>
      <c r="C9" s="56" t="s">
        <v>100</v>
      </c>
      <c r="D9" s="31">
        <f>+'Q27'!D9/'Q4'!E9*100</f>
        <v>42.427556041552762</v>
      </c>
      <c r="E9" s="31">
        <f>+'Q27'!E9/'Q4'!F9*100</f>
        <v>36.549086272843176</v>
      </c>
      <c r="F9" s="31">
        <f>+'Q27'!F9/'Q4'!G9*100</f>
        <v>29.522317932654659</v>
      </c>
      <c r="G9" s="31">
        <f>+'Q27'!G9/'Q4'!H9*100</f>
        <v>21.153846153846153</v>
      </c>
    </row>
    <row r="10" spans="2:9" ht="14" customHeight="1" x14ac:dyDescent="0.2">
      <c r="B10" s="10" t="s">
        <v>48</v>
      </c>
      <c r="C10" s="31">
        <f>+'Q27'!C10/'Q4'!D10*100</f>
        <v>23.863636363636363</v>
      </c>
      <c r="D10" s="31">
        <f>+'Q27'!D10/'Q4'!E10*100</f>
        <v>41.991012906277454</v>
      </c>
      <c r="E10" s="31">
        <f>+'Q27'!E10/'Q4'!F10*100</f>
        <v>40.242802801846402</v>
      </c>
      <c r="F10" s="31">
        <f>+'Q27'!F10/'Q4'!G10*100</f>
        <v>33.484971135611318</v>
      </c>
      <c r="G10" s="31">
        <f>+'Q27'!G10/'Q4'!H10*100</f>
        <v>22.430546051731216</v>
      </c>
    </row>
    <row r="11" spans="2:9" s="98" customFormat="1" ht="14" hidden="1" customHeight="1" outlineLevel="1" x14ac:dyDescent="0.35">
      <c r="B11" s="99" t="s">
        <v>291</v>
      </c>
      <c r="C11" s="113">
        <f>+'Q27'!C11/'Q4'!D11*100</f>
        <v>15.384615384615385</v>
      </c>
      <c r="D11" s="113">
        <f>+'Q27'!D11/'Q4'!E11*100</f>
        <v>43.717758153361899</v>
      </c>
      <c r="E11" s="113">
        <f>+'Q27'!E11/'Q4'!F11*100</f>
        <v>43.110743640873501</v>
      </c>
      <c r="F11" s="113">
        <f>+'Q27'!F11/'Q4'!G11*100</f>
        <v>38.556904739140137</v>
      </c>
      <c r="G11" s="113">
        <f>+'Q27'!G11/'Q4'!H11*100</f>
        <v>25.327174749807547</v>
      </c>
      <c r="H11" s="14"/>
      <c r="I11" s="14"/>
    </row>
    <row r="12" spans="2:9" s="98" customFormat="1" ht="14" hidden="1" customHeight="1" outlineLevel="1" x14ac:dyDescent="0.35">
      <c r="B12" s="99" t="s">
        <v>292</v>
      </c>
      <c r="C12" s="113">
        <f>+'Q27'!C12/'Q4'!D12*100</f>
        <v>50</v>
      </c>
      <c r="D12" s="113">
        <f>+'Q27'!D12/'Q4'!E12*100</f>
        <v>45.181476846057571</v>
      </c>
      <c r="E12" s="113">
        <f>+'Q27'!E12/'Q4'!F12*100</f>
        <v>50.628758884636419</v>
      </c>
      <c r="F12" s="113">
        <f>+'Q27'!F12/'Q4'!G12*100</f>
        <v>44.390328752826576</v>
      </c>
      <c r="G12" s="113">
        <f>+'Q27'!G12/'Q4'!H12*100</f>
        <v>20.80745341614907</v>
      </c>
      <c r="H12" s="14"/>
      <c r="I12" s="14"/>
    </row>
    <row r="13" spans="2:9" s="98" customFormat="1" ht="14" hidden="1" customHeight="1" outlineLevel="1" x14ac:dyDescent="0.35">
      <c r="B13" s="99" t="s">
        <v>293</v>
      </c>
      <c r="C13" s="142" t="s">
        <v>100</v>
      </c>
      <c r="D13" s="113">
        <f>+'Q27'!D13/'Q4'!E13*100</f>
        <v>98.198198198198199</v>
      </c>
      <c r="E13" s="113">
        <f>+'Q27'!E13/'Q4'!F13*100</f>
        <v>96.195652173913047</v>
      </c>
      <c r="F13" s="113">
        <f>+'Q27'!F13/'Q4'!G13*100</f>
        <v>95.833333333333343</v>
      </c>
      <c r="G13" s="142" t="s">
        <v>100</v>
      </c>
      <c r="H13" s="14"/>
      <c r="I13" s="14"/>
    </row>
    <row r="14" spans="2:9" s="98" customFormat="1" ht="14" hidden="1" customHeight="1" outlineLevel="1" x14ac:dyDescent="0.35">
      <c r="B14" s="99" t="s">
        <v>294</v>
      </c>
      <c r="C14" s="113">
        <f>+'Q27'!C14/'Q4'!D14*100</f>
        <v>12.5</v>
      </c>
      <c r="D14" s="113">
        <f>+'Q27'!D14/'Q4'!E14*100</f>
        <v>35.061568373298769</v>
      </c>
      <c r="E14" s="113">
        <f>+'Q27'!E14/'Q4'!F14*100</f>
        <v>31.906784275291301</v>
      </c>
      <c r="F14" s="113">
        <f>+'Q27'!F14/'Q4'!G14*100</f>
        <v>29.047103410936653</v>
      </c>
      <c r="G14" s="113">
        <f>+'Q27'!G14/'Q4'!H14*100</f>
        <v>20.183486238532112</v>
      </c>
      <c r="H14" s="14"/>
      <c r="I14" s="14"/>
    </row>
    <row r="15" spans="2:9" s="98" customFormat="1" ht="14" hidden="1" customHeight="1" outlineLevel="1" x14ac:dyDescent="0.35">
      <c r="B15" s="99" t="s">
        <v>295</v>
      </c>
      <c r="C15" s="113">
        <f>+'Q27'!C15/'Q4'!D15*100</f>
        <v>25</v>
      </c>
      <c r="D15" s="113">
        <f>+'Q27'!D15/'Q4'!E15*100</f>
        <v>21.895734597156398</v>
      </c>
      <c r="E15" s="113">
        <f>+'Q27'!E15/'Q4'!F15*100</f>
        <v>19.872112893445788</v>
      </c>
      <c r="F15" s="113">
        <f>+'Q27'!F15/'Q4'!G15*100</f>
        <v>19.015736766809731</v>
      </c>
      <c r="G15" s="113">
        <f>+'Q27'!G15/'Q4'!H15*100</f>
        <v>15.856777493606138</v>
      </c>
      <c r="H15" s="14"/>
      <c r="I15" s="14"/>
    </row>
    <row r="16" spans="2:9" s="98" customFormat="1" ht="14" hidden="1" customHeight="1" outlineLevel="1" x14ac:dyDescent="0.35">
      <c r="B16" s="99" t="s">
        <v>296</v>
      </c>
      <c r="C16" s="142" t="s">
        <v>100</v>
      </c>
      <c r="D16" s="113">
        <f>+'Q27'!D16/'Q4'!E16*100</f>
        <v>20.180412371134022</v>
      </c>
      <c r="E16" s="113">
        <f>+'Q27'!E16/'Q4'!F16*100</f>
        <v>15.783760312635692</v>
      </c>
      <c r="F16" s="113">
        <f>+'Q27'!F16/'Q4'!G16*100</f>
        <v>13.02327955891362</v>
      </c>
      <c r="G16" s="113">
        <f>+'Q27'!G16/'Q4'!H16*100</f>
        <v>10.429447852760736</v>
      </c>
      <c r="H16" s="14"/>
      <c r="I16" s="14"/>
    </row>
    <row r="17" spans="2:9" s="98" customFormat="1" ht="14" hidden="1" customHeight="1" outlineLevel="1" x14ac:dyDescent="0.35">
      <c r="B17" s="99" t="s">
        <v>297</v>
      </c>
      <c r="C17" s="113">
        <f>+'Q27'!C17/'Q4'!D17*100</f>
        <v>100</v>
      </c>
      <c r="D17" s="113">
        <f>+'Q27'!D17/'Q4'!E17*100</f>
        <v>42.498626122000367</v>
      </c>
      <c r="E17" s="113">
        <f>+'Q27'!E17/'Q4'!F17*100</f>
        <v>39.551585216325101</v>
      </c>
      <c r="F17" s="113">
        <f>+'Q27'!F17/'Q4'!G17*100</f>
        <v>33.621140763997907</v>
      </c>
      <c r="G17" s="113">
        <f>+'Q27'!G17/'Q4'!H17*100</f>
        <v>22.842639593908629</v>
      </c>
      <c r="H17" s="14"/>
      <c r="I17" s="14"/>
    </row>
    <row r="18" spans="2:9" s="98" customFormat="1" ht="14" hidden="1" customHeight="1" outlineLevel="1" x14ac:dyDescent="0.35">
      <c r="B18" s="99" t="s">
        <v>298</v>
      </c>
      <c r="C18" s="142" t="s">
        <v>100</v>
      </c>
      <c r="D18" s="113">
        <f>+'Q27'!D18/'Q4'!E18*100</f>
        <v>60.737527114967463</v>
      </c>
      <c r="E18" s="113">
        <f>+'Q27'!E18/'Q4'!F18*100</f>
        <v>59.683476394849791</v>
      </c>
      <c r="F18" s="113">
        <f>+'Q27'!F18/'Q4'!G18*100</f>
        <v>53.8283955367449</v>
      </c>
      <c r="G18" s="113">
        <f>+'Q27'!G18/'Q4'!H18*100</f>
        <v>33.6</v>
      </c>
      <c r="H18" s="14"/>
      <c r="I18" s="14"/>
    </row>
    <row r="19" spans="2:9" s="98" customFormat="1" ht="14" hidden="1" customHeight="1" outlineLevel="1" x14ac:dyDescent="0.35">
      <c r="B19" s="99" t="s">
        <v>299</v>
      </c>
      <c r="C19" s="113">
        <f>+'Q27'!C19/'Q4'!D19*100</f>
        <v>50</v>
      </c>
      <c r="D19" s="113">
        <f>+'Q27'!D19/'Q4'!E19*100</f>
        <v>23.818820773135492</v>
      </c>
      <c r="E19" s="113">
        <f>+'Q27'!E19/'Q4'!F19*100</f>
        <v>28.228043143297381</v>
      </c>
      <c r="F19" s="113">
        <f>+'Q27'!F19/'Q4'!G19*100</f>
        <v>25.622775800711743</v>
      </c>
      <c r="G19" s="113">
        <f>+'Q27'!G19/'Q4'!H19*100</f>
        <v>14.482758620689657</v>
      </c>
      <c r="H19" s="14"/>
      <c r="I19" s="14"/>
    </row>
    <row r="20" spans="2:9" s="98" customFormat="1" ht="14" hidden="1" customHeight="1" outlineLevel="1" x14ac:dyDescent="0.35">
      <c r="B20" s="99" t="s">
        <v>300</v>
      </c>
      <c r="C20" s="142" t="s">
        <v>100</v>
      </c>
      <c r="D20" s="113">
        <f>+'Q27'!D20/'Q4'!E20*100</f>
        <v>80.476190476190482</v>
      </c>
      <c r="E20" s="113">
        <f>+'Q27'!E20/'Q4'!F20*100</f>
        <v>75.743348982785605</v>
      </c>
      <c r="F20" s="113">
        <f>+'Q27'!F20/'Q4'!G20*100</f>
        <v>67.58620689655173</v>
      </c>
      <c r="G20" s="113">
        <f>+'Q27'!G20/'Q4'!H20*100</f>
        <v>72</v>
      </c>
      <c r="H20" s="14"/>
      <c r="I20" s="14"/>
    </row>
    <row r="21" spans="2:9" s="98" customFormat="1" ht="14" hidden="1" customHeight="1" outlineLevel="1" x14ac:dyDescent="0.35">
      <c r="B21" s="99" t="s">
        <v>301</v>
      </c>
      <c r="C21" s="142" t="s">
        <v>100</v>
      </c>
      <c r="D21" s="113">
        <f>+'Q27'!D21/'Q4'!E21*100</f>
        <v>60.404984423676012</v>
      </c>
      <c r="E21" s="113">
        <f>+'Q27'!E21/'Q4'!F21*100</f>
        <v>61.318300086730268</v>
      </c>
      <c r="F21" s="113">
        <f>+'Q27'!F21/'Q4'!G21*100</f>
        <v>56.02246723528188</v>
      </c>
      <c r="G21" s="113">
        <f>+'Q27'!G21/'Q4'!H21*100</f>
        <v>45.627376425855516</v>
      </c>
      <c r="H21" s="14"/>
      <c r="I21" s="14"/>
    </row>
    <row r="22" spans="2:9" s="98" customFormat="1" ht="14" hidden="1" customHeight="1" outlineLevel="1" x14ac:dyDescent="0.35">
      <c r="B22" s="99" t="s">
        <v>302</v>
      </c>
      <c r="C22" s="142" t="s">
        <v>100</v>
      </c>
      <c r="D22" s="113">
        <f>+'Q27'!D22/'Q4'!E22*100</f>
        <v>77.866154690071312</v>
      </c>
      <c r="E22" s="113">
        <f>+'Q27'!E22/'Q4'!F22*100</f>
        <v>77.777777777777786</v>
      </c>
      <c r="F22" s="113">
        <f>+'Q27'!F22/'Q4'!G22*100</f>
        <v>73.856893542757419</v>
      </c>
      <c r="G22" s="113">
        <f>+'Q27'!G22/'Q4'!H22*100</f>
        <v>60.714285714285708</v>
      </c>
      <c r="H22" s="14"/>
      <c r="I22" s="14"/>
    </row>
    <row r="23" spans="2:9" s="98" customFormat="1" ht="14" hidden="1" customHeight="1" outlineLevel="1" x14ac:dyDescent="0.35">
      <c r="B23" s="99" t="s">
        <v>303</v>
      </c>
      <c r="C23" s="113">
        <f>+'Q27'!C23/'Q4'!D23*100</f>
        <v>25</v>
      </c>
      <c r="D23" s="113">
        <f>+'Q27'!D23/'Q4'!E23*100</f>
        <v>58.983084776298668</v>
      </c>
      <c r="E23" s="113">
        <f>+'Q27'!E23/'Q4'!F23*100</f>
        <v>57.269762734735188</v>
      </c>
      <c r="F23" s="113">
        <f>+'Q27'!F23/'Q4'!G23*100</f>
        <v>47.044479126024193</v>
      </c>
      <c r="G23" s="113">
        <f>+'Q27'!G23/'Q4'!H23*100</f>
        <v>29.166666666666668</v>
      </c>
      <c r="H23" s="14"/>
      <c r="I23" s="14"/>
    </row>
    <row r="24" spans="2:9" s="98" customFormat="1" ht="14" hidden="1" customHeight="1" outlineLevel="1" x14ac:dyDescent="0.35">
      <c r="B24" s="99" t="s">
        <v>304</v>
      </c>
      <c r="C24" s="142" t="s">
        <v>100</v>
      </c>
      <c r="D24" s="113">
        <f>+'Q27'!D24/'Q4'!E24*100</f>
        <v>37.7431906614786</v>
      </c>
      <c r="E24" s="113">
        <f>+'Q27'!E24/'Q4'!F24*100</f>
        <v>37.428919577579208</v>
      </c>
      <c r="F24" s="113">
        <f>+'Q27'!F24/'Q4'!G24*100</f>
        <v>31.663902708678826</v>
      </c>
      <c r="G24" s="113">
        <f>+'Q27'!G24/'Q4'!H24*100</f>
        <v>23.284823284823286</v>
      </c>
      <c r="H24" s="14"/>
      <c r="I24" s="14"/>
    </row>
    <row r="25" spans="2:9" s="98" customFormat="1" ht="14" hidden="1" customHeight="1" outlineLevel="1" x14ac:dyDescent="0.35">
      <c r="B25" s="99" t="s">
        <v>305</v>
      </c>
      <c r="C25" s="142" t="s">
        <v>100</v>
      </c>
      <c r="D25" s="113">
        <f>+'Q27'!D25/'Q4'!E25*100</f>
        <v>58.91376451077943</v>
      </c>
      <c r="E25" s="113">
        <f>+'Q27'!E25/'Q4'!F25*100</f>
        <v>53.830141548709406</v>
      </c>
      <c r="F25" s="113">
        <f>+'Q27'!F25/'Q4'!G25*100</f>
        <v>48.034464189553042</v>
      </c>
      <c r="G25" s="113">
        <f>+'Q27'!G25/'Q4'!H25*100</f>
        <v>28.735632183908045</v>
      </c>
      <c r="H25" s="14"/>
      <c r="I25" s="14"/>
    </row>
    <row r="26" spans="2:9" s="98" customFormat="1" ht="14" hidden="1" customHeight="1" outlineLevel="1" x14ac:dyDescent="0.35">
      <c r="B26" s="99" t="s">
        <v>306</v>
      </c>
      <c r="C26" s="113">
        <f>+'Q27'!C26/'Q4'!D26*100</f>
        <v>33.333333333333329</v>
      </c>
      <c r="D26" s="113">
        <f>+'Q27'!D26/'Q4'!E26*100</f>
        <v>36.789790158301635</v>
      </c>
      <c r="E26" s="113">
        <f>+'Q27'!E26/'Q4'!F26*100</f>
        <v>34.975369458128078</v>
      </c>
      <c r="F26" s="113">
        <f>+'Q27'!F26/'Q4'!G26*100</f>
        <v>30.503951554962537</v>
      </c>
      <c r="G26" s="113">
        <f>+'Q27'!G26/'Q4'!H26*100</f>
        <v>18.231046931407942</v>
      </c>
      <c r="H26" s="14"/>
      <c r="I26" s="14"/>
    </row>
    <row r="27" spans="2:9" s="98" customFormat="1" ht="14" hidden="1" customHeight="1" outlineLevel="1" x14ac:dyDescent="0.35">
      <c r="B27" s="99" t="s">
        <v>307</v>
      </c>
      <c r="C27" s="142" t="s">
        <v>100</v>
      </c>
      <c r="D27" s="113">
        <f>+'Q27'!D27/'Q4'!E27*100</f>
        <v>60.987436632135768</v>
      </c>
      <c r="E27" s="113">
        <f>+'Q27'!E27/'Q4'!F27*100</f>
        <v>64.263709180529887</v>
      </c>
      <c r="F27" s="113">
        <f>+'Q27'!F27/'Q4'!G27*100</f>
        <v>56.289931703018283</v>
      </c>
      <c r="G27" s="113">
        <f>+'Q27'!G27/'Q4'!H27*100</f>
        <v>44</v>
      </c>
      <c r="H27" s="14"/>
      <c r="I27" s="14"/>
    </row>
    <row r="28" spans="2:9" s="98" customFormat="1" ht="14" hidden="1" customHeight="1" outlineLevel="1" x14ac:dyDescent="0.35">
      <c r="B28" s="99" t="s">
        <v>308</v>
      </c>
      <c r="C28" s="142" t="s">
        <v>100</v>
      </c>
      <c r="D28" s="113">
        <f>+'Q27'!D28/'Q4'!E28*100</f>
        <v>63.208852005532499</v>
      </c>
      <c r="E28" s="113">
        <f>+'Q27'!E28/'Q4'!F28*100</f>
        <v>61.88816990210718</v>
      </c>
      <c r="F28" s="113">
        <f>+'Q27'!F28/'Q4'!G28*100</f>
        <v>47.24318049912943</v>
      </c>
      <c r="G28" s="113">
        <f>+'Q27'!G28/'Q4'!H28*100</f>
        <v>34.020618556701031</v>
      </c>
      <c r="H28" s="14"/>
      <c r="I28" s="14"/>
    </row>
    <row r="29" spans="2:9" s="98" customFormat="1" ht="14" hidden="1" customHeight="1" outlineLevel="1" x14ac:dyDescent="0.35">
      <c r="B29" s="99" t="s">
        <v>309</v>
      </c>
      <c r="C29" s="142" t="s">
        <v>100</v>
      </c>
      <c r="D29" s="113">
        <f>+'Q27'!D29/'Q4'!E29*100</f>
        <v>43.103932584269664</v>
      </c>
      <c r="E29" s="113">
        <f>+'Q27'!E29/'Q4'!F29*100</f>
        <v>40.504308969039258</v>
      </c>
      <c r="F29" s="113">
        <f>+'Q27'!F29/'Q4'!G29*100</f>
        <v>35.987903225806448</v>
      </c>
      <c r="G29" s="113">
        <f>+'Q27'!G29/'Q4'!H29*100</f>
        <v>19.25925925925926</v>
      </c>
      <c r="H29" s="14"/>
      <c r="I29" s="14"/>
    </row>
    <row r="30" spans="2:9" s="98" customFormat="1" ht="14" hidden="1" customHeight="1" outlineLevel="1" x14ac:dyDescent="0.35">
      <c r="B30" s="99" t="s">
        <v>310</v>
      </c>
      <c r="C30" s="113">
        <f>+'Q27'!C30/'Q4'!D30*100</f>
        <v>100</v>
      </c>
      <c r="D30" s="113">
        <f>+'Q27'!D30/'Q4'!E30*100</f>
        <v>57.595031427716251</v>
      </c>
      <c r="E30" s="113">
        <f>+'Q27'!E30/'Q4'!F30*100</f>
        <v>56.832540025962786</v>
      </c>
      <c r="F30" s="113">
        <f>+'Q27'!F30/'Q4'!G30*100</f>
        <v>57.502447210180399</v>
      </c>
      <c r="G30" s="113">
        <f>+'Q27'!G30/'Q4'!H30*100</f>
        <v>33.333333333333329</v>
      </c>
      <c r="H30" s="14"/>
      <c r="I30" s="14"/>
    </row>
    <row r="31" spans="2:9" s="98" customFormat="1" ht="14" hidden="1" customHeight="1" outlineLevel="1" x14ac:dyDescent="0.35">
      <c r="B31" s="99" t="s">
        <v>311</v>
      </c>
      <c r="C31" s="113">
        <f>+'Q27'!C31/'Q4'!D31*100</f>
        <v>100</v>
      </c>
      <c r="D31" s="113">
        <f>+'Q27'!D31/'Q4'!E31*100</f>
        <v>66.698068770607634</v>
      </c>
      <c r="E31" s="113">
        <f>+'Q27'!E31/'Q4'!F31*100</f>
        <v>64.895522388059703</v>
      </c>
      <c r="F31" s="113">
        <f>+'Q27'!F31/'Q4'!G31*100</f>
        <v>52.105593966059082</v>
      </c>
      <c r="G31" s="113">
        <f>+'Q27'!G31/'Q4'!H31*100</f>
        <v>27.586206896551722</v>
      </c>
      <c r="H31" s="14"/>
      <c r="I31" s="14"/>
    </row>
    <row r="32" spans="2:9" s="98" customFormat="1" ht="14" hidden="1" customHeight="1" outlineLevel="1" x14ac:dyDescent="0.35">
      <c r="B32" s="99" t="s">
        <v>312</v>
      </c>
      <c r="C32" s="113">
        <f>+'Q27'!C32/'Q4'!D32*100</f>
        <v>100</v>
      </c>
      <c r="D32" s="113">
        <f>+'Q27'!D32/'Q4'!E32*100</f>
        <v>28.58594841824419</v>
      </c>
      <c r="E32" s="113">
        <f>+'Q27'!E32/'Q4'!F32*100</f>
        <v>24.010778612962699</v>
      </c>
      <c r="F32" s="113">
        <f>+'Q27'!F32/'Q4'!G32*100</f>
        <v>20.555767034640272</v>
      </c>
      <c r="G32" s="113">
        <f>+'Q27'!G32/'Q4'!H32*100</f>
        <v>15.104166666666666</v>
      </c>
      <c r="H32" s="14"/>
      <c r="I32" s="14"/>
    </row>
    <row r="33" spans="2:9" s="98" customFormat="1" ht="14" hidden="1" customHeight="1" outlineLevel="1" x14ac:dyDescent="0.35">
      <c r="B33" s="99" t="s">
        <v>313</v>
      </c>
      <c r="C33" s="142" t="s">
        <v>100</v>
      </c>
      <c r="D33" s="113">
        <f>+'Q27'!D33/'Q4'!E33*100</f>
        <v>34.396183781069546</v>
      </c>
      <c r="E33" s="113">
        <f>+'Q27'!E33/'Q4'!F33*100</f>
        <v>33.747831116252172</v>
      </c>
      <c r="F33" s="113">
        <f>+'Q27'!F33/'Q4'!G33*100</f>
        <v>26.362232517096846</v>
      </c>
      <c r="G33" s="113">
        <f>+'Q27'!G33/'Q4'!H33*100</f>
        <v>10.191082802547772</v>
      </c>
      <c r="H33" s="14"/>
      <c r="I33" s="14"/>
    </row>
    <row r="34" spans="2:9" s="98" customFormat="1" ht="14" hidden="1" customHeight="1" outlineLevel="1" x14ac:dyDescent="0.35">
      <c r="B34" s="99" t="s">
        <v>314</v>
      </c>
      <c r="C34" s="142" t="s">
        <v>100</v>
      </c>
      <c r="D34" s="113">
        <f>+'Q27'!D34/'Q4'!E34*100</f>
        <v>33.650039588281864</v>
      </c>
      <c r="E34" s="113">
        <f>+'Q27'!E34/'Q4'!F34*100</f>
        <v>37.378551787351057</v>
      </c>
      <c r="F34" s="113">
        <f>+'Q27'!F34/'Q4'!G34*100</f>
        <v>29.814385150812068</v>
      </c>
      <c r="G34" s="113">
        <f>+'Q27'!G34/'Q4'!H34*100</f>
        <v>17.302798982188293</v>
      </c>
      <c r="H34" s="14"/>
      <c r="I34" s="14"/>
    </row>
    <row r="35" spans="2:9" s="1" customFormat="1" ht="14" customHeight="1" collapsed="1" x14ac:dyDescent="0.3">
      <c r="B35" s="100" t="s">
        <v>57</v>
      </c>
      <c r="C35" s="140" t="s">
        <v>100</v>
      </c>
      <c r="D35" s="31">
        <f>+'Q27'!D35/'Q4'!E35*100</f>
        <v>77.267699115044252</v>
      </c>
      <c r="E35" s="31">
        <f>+'Q27'!E35/'Q4'!F35*100</f>
        <v>79.68553459119498</v>
      </c>
      <c r="F35" s="31">
        <f>+'Q27'!F35/'Q4'!G35*100</f>
        <v>84.421460892049126</v>
      </c>
      <c r="G35" s="31">
        <f>+'Q27'!G35/'Q4'!H35*100</f>
        <v>82.222222222222214</v>
      </c>
      <c r="H35" s="78"/>
    </row>
    <row r="36" spans="2:9" s="1" customFormat="1" ht="14" customHeight="1" x14ac:dyDescent="0.3">
      <c r="B36" s="100" t="s">
        <v>58</v>
      </c>
      <c r="C36" s="31">
        <f>+'Q27'!C36/'Q4'!D36*100</f>
        <v>100</v>
      </c>
      <c r="D36" s="31">
        <f>+'Q27'!D36/'Q4'!E36*100</f>
        <v>55.349990463475109</v>
      </c>
      <c r="E36" s="31">
        <f>+'Q27'!E36/'Q4'!F36*100</f>
        <v>59.44951801116185</v>
      </c>
      <c r="F36" s="31">
        <f>+'Q27'!F36/'Q4'!G36*100</f>
        <v>52.161027414176345</v>
      </c>
      <c r="G36" s="31">
        <f>+'Q27'!G36/'Q4'!H36*100</f>
        <v>38.577586206896555</v>
      </c>
      <c r="H36" s="78"/>
    </row>
    <row r="37" spans="2:9" s="1" customFormat="1" ht="14" customHeight="1" x14ac:dyDescent="0.3">
      <c r="B37" s="102" t="s">
        <v>49</v>
      </c>
      <c r="C37" s="31">
        <f>+'Q27'!C37/'Q4'!D37*100</f>
        <v>20</v>
      </c>
      <c r="D37" s="31">
        <f>+'Q27'!D37/'Q4'!E37*100</f>
        <v>23.53688681544407</v>
      </c>
      <c r="E37" s="31">
        <f>+'Q27'!E37/'Q4'!F37*100</f>
        <v>24.766701931123777</v>
      </c>
      <c r="F37" s="31">
        <f>+'Q27'!F37/'Q4'!G37*100</f>
        <v>22.633431466329856</v>
      </c>
      <c r="G37" s="31">
        <f>+'Q27'!G37/'Q4'!H37*100</f>
        <v>15.943624752257213</v>
      </c>
      <c r="H37" s="77"/>
    </row>
    <row r="38" spans="2:9" s="1" customFormat="1" ht="14" customHeight="1" x14ac:dyDescent="0.3">
      <c r="B38" s="100" t="s">
        <v>50</v>
      </c>
      <c r="C38" s="31">
        <f>+'Q27'!C38/'Q4'!D38*100</f>
        <v>13.253012048192772</v>
      </c>
      <c r="D38" s="31">
        <f>+'Q27'!D38/'Q4'!E38*100</f>
        <v>46.017138542463755</v>
      </c>
      <c r="E38" s="31">
        <f>+'Q27'!E38/'Q4'!F38*100</f>
        <v>40.370461809471067</v>
      </c>
      <c r="F38" s="31">
        <f>+'Q27'!F38/'Q4'!G38*100</f>
        <v>32.182608246416663</v>
      </c>
      <c r="G38" s="31">
        <f>+'Q27'!G38/'Q4'!H38*100</f>
        <v>13.132783438460294</v>
      </c>
      <c r="H38" s="77"/>
    </row>
    <row r="39" spans="2:9" s="1" customFormat="1" ht="14" hidden="1" customHeight="1" outlineLevel="1" x14ac:dyDescent="0.3">
      <c r="B39" s="99" t="s">
        <v>315</v>
      </c>
      <c r="C39" s="142" t="s">
        <v>100</v>
      </c>
      <c r="D39" s="113">
        <f>+'Q27'!D39/'Q4'!E39*100</f>
        <v>24.475559824091391</v>
      </c>
      <c r="E39" s="113">
        <f>+'Q27'!E39/'Q4'!F39*100</f>
        <v>26.14022804560912</v>
      </c>
      <c r="F39" s="113">
        <f>+'Q27'!F39/'Q4'!G39*100</f>
        <v>23.926788685524127</v>
      </c>
      <c r="G39" s="113">
        <f>+'Q27'!G39/'Q4'!H39*100</f>
        <v>10.606060606060606</v>
      </c>
    </row>
    <row r="40" spans="2:9" s="1" customFormat="1" ht="14" hidden="1" customHeight="1" outlineLevel="1" x14ac:dyDescent="0.3">
      <c r="B40" s="99" t="s">
        <v>316</v>
      </c>
      <c r="C40" s="113">
        <f>+'Q27'!C40/'Q4'!D40*100</f>
        <v>44.444444444444443</v>
      </c>
      <c r="D40" s="113">
        <f>+'Q27'!D40/'Q4'!E40*100</f>
        <v>32.305737280557253</v>
      </c>
      <c r="E40" s="113">
        <f>+'Q27'!E40/'Q4'!F40*100</f>
        <v>34.258526631407989</v>
      </c>
      <c r="F40" s="113">
        <f>+'Q27'!F40/'Q4'!G40*100</f>
        <v>29.308692266219371</v>
      </c>
      <c r="G40" s="113">
        <f>+'Q27'!G40/'Q4'!H40*100</f>
        <v>14.197051978277736</v>
      </c>
    </row>
    <row r="41" spans="2:9" s="1" customFormat="1" ht="14" hidden="1" customHeight="1" outlineLevel="1" x14ac:dyDescent="0.3">
      <c r="B41" s="99" t="s">
        <v>317</v>
      </c>
      <c r="C41" s="113">
        <f>+'Q27'!C41/'Q4'!D41*100</f>
        <v>10.76923076923077</v>
      </c>
      <c r="D41" s="113">
        <f>+'Q27'!D41/'Q4'!E41*100</f>
        <v>53.486701812581451</v>
      </c>
      <c r="E41" s="113">
        <f>+'Q27'!E41/'Q4'!F41*100</f>
        <v>47.433563443093654</v>
      </c>
      <c r="F41" s="113">
        <f>+'Q27'!F41/'Q4'!G41*100</f>
        <v>37.346999701462828</v>
      </c>
      <c r="G41" s="113">
        <f>+'Q27'!G41/'Q4'!H41*100</f>
        <v>12.98023125699366</v>
      </c>
    </row>
    <row r="42" spans="2:9" ht="14" customHeight="1" collapsed="1" x14ac:dyDescent="0.2">
      <c r="B42" s="10" t="s">
        <v>51</v>
      </c>
      <c r="C42" s="31">
        <f>+'Q27'!C42/'Q4'!D42*100</f>
        <v>20</v>
      </c>
      <c r="D42" s="31">
        <f>+'Q27'!D42/'Q4'!E42*100</f>
        <v>43.53422435377508</v>
      </c>
      <c r="E42" s="31">
        <f>+'Q27'!E42/'Q4'!F42*100</f>
        <v>46.3489886870072</v>
      </c>
      <c r="F42" s="31">
        <f>+'Q27'!F42/'Q4'!G42*100</f>
        <v>44.415577236671183</v>
      </c>
      <c r="G42" s="31">
        <f>+'Q27'!G42/'Q4'!H42*100</f>
        <v>23.381443298969074</v>
      </c>
    </row>
    <row r="43" spans="2:9" ht="14" customHeight="1" x14ac:dyDescent="0.2">
      <c r="B43" s="10" t="s">
        <v>52</v>
      </c>
      <c r="C43" s="31">
        <f>+'Q27'!C43/'Q4'!D43*100</f>
        <v>44.961240310077521</v>
      </c>
      <c r="D43" s="31">
        <f>+'Q27'!D43/'Q4'!E43*100</f>
        <v>27.606021642410933</v>
      </c>
      <c r="E43" s="31">
        <f>+'Q27'!E43/'Q4'!F43*100</f>
        <v>24.981201437045701</v>
      </c>
      <c r="F43" s="31">
        <f>+'Q27'!F43/'Q4'!G43*100</f>
        <v>24.863106985018206</v>
      </c>
      <c r="G43" s="31">
        <f>+'Q27'!G43/'Q4'!H43*100</f>
        <v>17.895023116671201</v>
      </c>
    </row>
    <row r="44" spans="2:9" ht="14" customHeight="1" x14ac:dyDescent="0.2">
      <c r="B44" s="10" t="s">
        <v>61</v>
      </c>
      <c r="C44" s="31">
        <f>+'Q27'!C44/'Q4'!D44*100</f>
        <v>33.333333333333329</v>
      </c>
      <c r="D44" s="31">
        <f>+'Q27'!D44/'Q4'!E44*100</f>
        <v>45.852569853182509</v>
      </c>
      <c r="E44" s="31">
        <f>+'Q27'!E44/'Q4'!F44*100</f>
        <v>44.454997309019532</v>
      </c>
      <c r="F44" s="31">
        <f>+'Q27'!F44/'Q4'!G44*100</f>
        <v>39.767872974933503</v>
      </c>
      <c r="G44" s="31">
        <f>+'Q27'!G44/'Q4'!H44*100</f>
        <v>16.076294277929154</v>
      </c>
    </row>
    <row r="45" spans="2:9" ht="14" customHeight="1" x14ac:dyDescent="0.2">
      <c r="B45" s="10" t="s">
        <v>60</v>
      </c>
      <c r="C45" s="140" t="s">
        <v>100</v>
      </c>
      <c r="D45" s="31">
        <f>+'Q27'!D45/'Q4'!E45*100</f>
        <v>73.225579761068175</v>
      </c>
      <c r="E45" s="31">
        <f>+'Q27'!E45/'Q4'!F45*100</f>
        <v>77.070881302900247</v>
      </c>
      <c r="F45" s="31">
        <f>+'Q27'!F45/'Q4'!G45*100</f>
        <v>75.867864227463073</v>
      </c>
      <c r="G45" s="31">
        <f>+'Q27'!G45/'Q4'!H45*100</f>
        <v>24.414715719063544</v>
      </c>
    </row>
    <row r="46" spans="2:9" ht="14" customHeight="1" x14ac:dyDescent="0.2">
      <c r="B46" s="10" t="s">
        <v>59</v>
      </c>
      <c r="C46" s="140" t="s">
        <v>100</v>
      </c>
      <c r="D46" s="31">
        <f>+'Q27'!D46/'Q4'!E46*100</f>
        <v>18.89134500935215</v>
      </c>
      <c r="E46" s="31">
        <f>+'Q27'!E46/'Q4'!F46*100</f>
        <v>18.274990017303342</v>
      </c>
      <c r="F46" s="31">
        <f>+'Q27'!F46/'Q4'!G46*100</f>
        <v>14.427507975895073</v>
      </c>
      <c r="G46" s="31">
        <f>+'Q27'!G46/'Q4'!H46*100</f>
        <v>7.4712643678160928</v>
      </c>
    </row>
    <row r="47" spans="2:9" ht="14" customHeight="1" x14ac:dyDescent="0.2">
      <c r="B47" s="10" t="s">
        <v>62</v>
      </c>
      <c r="C47" s="140" t="s">
        <v>100</v>
      </c>
      <c r="D47" s="31">
        <f>+'Q27'!D47/'Q4'!E47*100</f>
        <v>39.858347518146779</v>
      </c>
      <c r="E47" s="31">
        <f>+'Q27'!E47/'Q4'!F47*100</f>
        <v>35.909999048615738</v>
      </c>
      <c r="F47" s="31">
        <f>+'Q27'!F47/'Q4'!G47*100</f>
        <v>29.867093593555438</v>
      </c>
      <c r="G47" s="31">
        <f>+'Q27'!G47/'Q4'!H47*100</f>
        <v>15.14762516046213</v>
      </c>
    </row>
    <row r="48" spans="2:9" ht="14" customHeight="1" x14ac:dyDescent="0.2">
      <c r="B48" s="10" t="s">
        <v>63</v>
      </c>
      <c r="C48" s="31">
        <f>+'Q27'!C48/'Q4'!D48*100</f>
        <v>12.195121951219512</v>
      </c>
      <c r="D48" s="31">
        <f>+'Q27'!D48/'Q4'!E48*100</f>
        <v>26.227692078535053</v>
      </c>
      <c r="E48" s="31">
        <f>+'Q27'!E48/'Q4'!F48*100</f>
        <v>31.143376688274731</v>
      </c>
      <c r="F48" s="31">
        <f>+'Q27'!F48/'Q4'!G48*100</f>
        <v>31.934734453509105</v>
      </c>
      <c r="G48" s="31">
        <f>+'Q27'!G48/'Q4'!H48*100</f>
        <v>24.799671255393466</v>
      </c>
    </row>
    <row r="49" spans="2:7" ht="14" customHeight="1" x14ac:dyDescent="0.2">
      <c r="B49" s="10" t="s">
        <v>69</v>
      </c>
      <c r="C49" s="140" t="s">
        <v>100</v>
      </c>
      <c r="D49" s="31">
        <f>+'Q27'!D49/'Q4'!E49*100</f>
        <v>21.623907527488019</v>
      </c>
      <c r="E49" s="31">
        <f>+'Q27'!E49/'Q4'!F49*100</f>
        <v>24.736706909838173</v>
      </c>
      <c r="F49" s="31">
        <f>+'Q27'!F49/'Q4'!G49*100</f>
        <v>23.574859051994153</v>
      </c>
      <c r="G49" s="31">
        <f>+'Q27'!G49/'Q4'!H49*100</f>
        <v>13.197969543147209</v>
      </c>
    </row>
    <row r="50" spans="2:7" ht="14" customHeight="1" x14ac:dyDescent="0.2">
      <c r="B50" s="10" t="s">
        <v>64</v>
      </c>
      <c r="C50" s="31">
        <f>+'Q27'!C50/'Q4'!D50*100</f>
        <v>50</v>
      </c>
      <c r="D50" s="31">
        <f>+'Q27'!D50/'Q4'!E50*100</f>
        <v>26.350803180269349</v>
      </c>
      <c r="E50" s="31">
        <f>+'Q27'!E50/'Q4'!F50*100</f>
        <v>28.623673637581128</v>
      </c>
      <c r="F50" s="31">
        <f>+'Q27'!F50/'Q4'!G50*100</f>
        <v>27.146422628951751</v>
      </c>
      <c r="G50" s="31">
        <f>+'Q27'!G50/'Q4'!H50*100</f>
        <v>17.236024844720497</v>
      </c>
    </row>
    <row r="51" spans="2:7" ht="14" customHeight="1" x14ac:dyDescent="0.2">
      <c r="B51" s="10" t="s">
        <v>65</v>
      </c>
      <c r="C51" s="31">
        <f>+'Q27'!C51/'Q4'!D51*100</f>
        <v>55.555555555555557</v>
      </c>
      <c r="D51" s="31">
        <f>+'Q27'!D51/'Q4'!E51*100</f>
        <v>31.299844640082856</v>
      </c>
      <c r="E51" s="31">
        <f>+'Q27'!E51/'Q4'!F51*100</f>
        <v>30.476213051413943</v>
      </c>
      <c r="F51" s="31">
        <f>+'Q27'!F51/'Q4'!G51*100</f>
        <v>27.134323113414744</v>
      </c>
      <c r="G51" s="31">
        <f>+'Q27'!G51/'Q4'!H51*100</f>
        <v>17.871789337362401</v>
      </c>
    </row>
    <row r="52" spans="2:7" ht="14" customHeight="1" x14ac:dyDescent="0.2">
      <c r="B52" s="10" t="s">
        <v>66</v>
      </c>
      <c r="C52" s="140" t="s">
        <v>100</v>
      </c>
      <c r="D52" s="31">
        <f>+'Q27'!D52/'Q4'!E52*100</f>
        <v>20.565942395149065</v>
      </c>
      <c r="E52" s="31">
        <f>+'Q27'!E52/'Q4'!F52*100</f>
        <v>27.462970512297868</v>
      </c>
      <c r="F52" s="31">
        <f>+'Q27'!F52/'Q4'!G52*100</f>
        <v>23.174052983411737</v>
      </c>
      <c r="G52" s="31">
        <f>+'Q27'!G52/'Q4'!H52*100</f>
        <v>14.345114345114347</v>
      </c>
    </row>
    <row r="53" spans="2:7" ht="14" customHeight="1" x14ac:dyDescent="0.2">
      <c r="B53" s="10" t="s">
        <v>67</v>
      </c>
      <c r="C53" s="31">
        <f>+'Q27'!C53/'Q4'!D53*100</f>
        <v>50</v>
      </c>
      <c r="D53" s="31">
        <f>+'Q27'!D53/'Q4'!E53*100</f>
        <v>21.722138174483106</v>
      </c>
      <c r="E53" s="31">
        <f>+'Q27'!E53/'Q4'!F53*100</f>
        <v>23.09229147011488</v>
      </c>
      <c r="F53" s="31">
        <f>+'Q27'!F53/'Q4'!G53*100</f>
        <v>20.373534208278326</v>
      </c>
      <c r="G53" s="31">
        <f>+'Q27'!G53/'Q4'!H53*100</f>
        <v>11.474269819193324</v>
      </c>
    </row>
    <row r="54" spans="2:7" ht="14" customHeight="1" x14ac:dyDescent="0.2">
      <c r="B54" s="86" t="s">
        <v>68</v>
      </c>
      <c r="C54" s="141" t="s">
        <v>100</v>
      </c>
      <c r="D54" s="51">
        <f>+'Q27'!D54/'Q4'!E54*100</f>
        <v>18.181818181818183</v>
      </c>
      <c r="E54" s="51">
        <f>+'Q27'!E54/'Q4'!F54*100</f>
        <v>11.76470588235294</v>
      </c>
      <c r="F54" s="51">
        <f>+'Q27'!F54/'Q4'!G54*100</f>
        <v>7.042253521126761</v>
      </c>
      <c r="G54" s="141" t="s">
        <v>100</v>
      </c>
    </row>
    <row r="55" spans="2:7" ht="4.5" customHeight="1" x14ac:dyDescent="0.2">
      <c r="C55" s="17"/>
      <c r="D55" s="17"/>
      <c r="E55" s="17"/>
      <c r="F55" s="52"/>
      <c r="G55" s="17"/>
    </row>
    <row r="56" spans="2:7" x14ac:dyDescent="0.2">
      <c r="B56" s="184" t="s">
        <v>245</v>
      </c>
      <c r="C56" s="184"/>
      <c r="D56" s="184"/>
      <c r="E56" s="184"/>
      <c r="F56" s="184"/>
    </row>
  </sheetData>
  <mergeCells count="8">
    <mergeCell ref="B56:F56"/>
    <mergeCell ref="B2:G2"/>
    <mergeCell ref="B3:G3"/>
    <mergeCell ref="C5:C6"/>
    <mergeCell ref="D5:D6"/>
    <mergeCell ref="E5:E6"/>
    <mergeCell ref="F5:F6"/>
    <mergeCell ref="G5:G6"/>
  </mergeCells>
  <printOptions horizontalCentered="1"/>
  <pageMargins left="0.15748031496062992" right="0.15748031496062992" top="0.98425196850393704" bottom="0"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L55"/>
  <sheetViews>
    <sheetView zoomScale="90" zoomScaleNormal="90" workbookViewId="0"/>
  </sheetViews>
  <sheetFormatPr defaultColWidth="9.1796875" defaultRowHeight="10" outlineLevelRow="1" x14ac:dyDescent="0.2"/>
  <cols>
    <col min="1" max="1" width="2.81640625" style="10" customWidth="1"/>
    <col min="2" max="2" width="60.81640625" style="10" customWidth="1"/>
    <col min="3" max="3" width="10" style="11" customWidth="1"/>
    <col min="4" max="5" width="8.1796875" style="11" customWidth="1"/>
    <col min="6" max="6" width="9" style="11" customWidth="1"/>
    <col min="7" max="7" width="7.54296875" style="11" customWidth="1"/>
    <col min="8" max="12" width="7.54296875" style="10" customWidth="1"/>
    <col min="13" max="125" width="9.1796875" style="10"/>
    <col min="126" max="126" width="51.1796875" style="10" customWidth="1"/>
    <col min="127" max="134" width="9.81640625" style="10" customWidth="1"/>
    <col min="135" max="381" width="9.1796875" style="10"/>
    <col min="382" max="382" width="51.1796875" style="10" customWidth="1"/>
    <col min="383" max="390" width="9.81640625" style="10" customWidth="1"/>
    <col min="391" max="637" width="9.1796875" style="10"/>
    <col min="638" max="638" width="51.1796875" style="10" customWidth="1"/>
    <col min="639" max="646" width="9.81640625" style="10" customWidth="1"/>
    <col min="647" max="893" width="9.1796875" style="10"/>
    <col min="894" max="894" width="51.1796875" style="10" customWidth="1"/>
    <col min="895" max="902" width="9.81640625" style="10" customWidth="1"/>
    <col min="903" max="1149" width="9.1796875" style="10"/>
    <col min="1150" max="1150" width="51.1796875" style="10" customWidth="1"/>
    <col min="1151" max="1158" width="9.81640625" style="10" customWidth="1"/>
    <col min="1159" max="1405" width="9.1796875" style="10"/>
    <col min="1406" max="1406" width="51.1796875" style="10" customWidth="1"/>
    <col min="1407" max="1414" width="9.81640625" style="10" customWidth="1"/>
    <col min="1415" max="1661" width="9.1796875" style="10"/>
    <col min="1662" max="1662" width="51.1796875" style="10" customWidth="1"/>
    <col min="1663" max="1670" width="9.81640625" style="10" customWidth="1"/>
    <col min="1671" max="1917" width="9.1796875" style="10"/>
    <col min="1918" max="1918" width="51.1796875" style="10" customWidth="1"/>
    <col min="1919" max="1926" width="9.81640625" style="10" customWidth="1"/>
    <col min="1927" max="2173" width="9.1796875" style="10"/>
    <col min="2174" max="2174" width="51.1796875" style="10" customWidth="1"/>
    <col min="2175" max="2182" width="9.81640625" style="10" customWidth="1"/>
    <col min="2183" max="2429" width="9.1796875" style="10"/>
    <col min="2430" max="2430" width="51.1796875" style="10" customWidth="1"/>
    <col min="2431" max="2438" width="9.81640625" style="10" customWidth="1"/>
    <col min="2439" max="2685" width="9.1796875" style="10"/>
    <col min="2686" max="2686" width="51.1796875" style="10" customWidth="1"/>
    <col min="2687" max="2694" width="9.81640625" style="10" customWidth="1"/>
    <col min="2695" max="2941" width="9.1796875" style="10"/>
    <col min="2942" max="2942" width="51.1796875" style="10" customWidth="1"/>
    <col min="2943" max="2950" width="9.81640625" style="10" customWidth="1"/>
    <col min="2951" max="3197" width="9.1796875" style="10"/>
    <col min="3198" max="3198" width="51.1796875" style="10" customWidth="1"/>
    <col min="3199" max="3206" width="9.81640625" style="10" customWidth="1"/>
    <col min="3207" max="3453" width="9.1796875" style="10"/>
    <col min="3454" max="3454" width="51.1796875" style="10" customWidth="1"/>
    <col min="3455" max="3462" width="9.81640625" style="10" customWidth="1"/>
    <col min="3463" max="3709" width="9.1796875" style="10"/>
    <col min="3710" max="3710" width="51.1796875" style="10" customWidth="1"/>
    <col min="3711" max="3718" width="9.81640625" style="10" customWidth="1"/>
    <col min="3719" max="3965" width="9.1796875" style="10"/>
    <col min="3966" max="3966" width="51.1796875" style="10" customWidth="1"/>
    <col min="3967" max="3974" width="9.81640625" style="10" customWidth="1"/>
    <col min="3975" max="4221" width="9.1796875" style="10"/>
    <col min="4222" max="4222" width="51.1796875" style="10" customWidth="1"/>
    <col min="4223" max="4230" width="9.81640625" style="10" customWidth="1"/>
    <col min="4231" max="4477" width="9.1796875" style="10"/>
    <col min="4478" max="4478" width="51.1796875" style="10" customWidth="1"/>
    <col min="4479" max="4486" width="9.81640625" style="10" customWidth="1"/>
    <col min="4487" max="4733" width="9.1796875" style="10"/>
    <col min="4734" max="4734" width="51.1796875" style="10" customWidth="1"/>
    <col min="4735" max="4742" width="9.81640625" style="10" customWidth="1"/>
    <col min="4743" max="4989" width="9.1796875" style="10"/>
    <col min="4990" max="4990" width="51.1796875" style="10" customWidth="1"/>
    <col min="4991" max="4998" width="9.81640625" style="10" customWidth="1"/>
    <col min="4999" max="5245" width="9.1796875" style="10"/>
    <col min="5246" max="5246" width="51.1796875" style="10" customWidth="1"/>
    <col min="5247" max="5254" width="9.81640625" style="10" customWidth="1"/>
    <col min="5255" max="5501" width="9.1796875" style="10"/>
    <col min="5502" max="5502" width="51.1796875" style="10" customWidth="1"/>
    <col min="5503" max="5510" width="9.81640625" style="10" customWidth="1"/>
    <col min="5511" max="5757" width="9.1796875" style="10"/>
    <col min="5758" max="5758" width="51.1796875" style="10" customWidth="1"/>
    <col min="5759" max="5766" width="9.81640625" style="10" customWidth="1"/>
    <col min="5767" max="6013" width="9.1796875" style="10"/>
    <col min="6014" max="6014" width="51.1796875" style="10" customWidth="1"/>
    <col min="6015" max="6022" width="9.81640625" style="10" customWidth="1"/>
    <col min="6023" max="6269" width="9.1796875" style="10"/>
    <col min="6270" max="6270" width="51.1796875" style="10" customWidth="1"/>
    <col min="6271" max="6278" width="9.81640625" style="10" customWidth="1"/>
    <col min="6279" max="6525" width="9.1796875" style="10"/>
    <col min="6526" max="6526" width="51.1796875" style="10" customWidth="1"/>
    <col min="6527" max="6534" width="9.81640625" style="10" customWidth="1"/>
    <col min="6535" max="6781" width="9.1796875" style="10"/>
    <col min="6782" max="6782" width="51.1796875" style="10" customWidth="1"/>
    <col min="6783" max="6790" width="9.81640625" style="10" customWidth="1"/>
    <col min="6791" max="7037" width="9.1796875" style="10"/>
    <col min="7038" max="7038" width="51.1796875" style="10" customWidth="1"/>
    <col min="7039" max="7046" width="9.81640625" style="10" customWidth="1"/>
    <col min="7047" max="7293" width="9.1796875" style="10"/>
    <col min="7294" max="7294" width="51.1796875" style="10" customWidth="1"/>
    <col min="7295" max="7302" width="9.81640625" style="10" customWidth="1"/>
    <col min="7303" max="7549" width="9.1796875" style="10"/>
    <col min="7550" max="7550" width="51.1796875" style="10" customWidth="1"/>
    <col min="7551" max="7558" width="9.81640625" style="10" customWidth="1"/>
    <col min="7559" max="7805" width="9.1796875" style="10"/>
    <col min="7806" max="7806" width="51.1796875" style="10" customWidth="1"/>
    <col min="7807" max="7814" width="9.81640625" style="10" customWidth="1"/>
    <col min="7815" max="8061" width="9.1796875" style="10"/>
    <col min="8062" max="8062" width="51.1796875" style="10" customWidth="1"/>
    <col min="8063" max="8070" width="9.81640625" style="10" customWidth="1"/>
    <col min="8071" max="8317" width="9.1796875" style="10"/>
    <col min="8318" max="8318" width="51.1796875" style="10" customWidth="1"/>
    <col min="8319" max="8326" width="9.81640625" style="10" customWidth="1"/>
    <col min="8327" max="8573" width="9.1796875" style="10"/>
    <col min="8574" max="8574" width="51.1796875" style="10" customWidth="1"/>
    <col min="8575" max="8582" width="9.81640625" style="10" customWidth="1"/>
    <col min="8583" max="8829" width="9.1796875" style="10"/>
    <col min="8830" max="8830" width="51.1796875" style="10" customWidth="1"/>
    <col min="8831" max="8838" width="9.81640625" style="10" customWidth="1"/>
    <col min="8839" max="9085" width="9.1796875" style="10"/>
    <col min="9086" max="9086" width="51.1796875" style="10" customWidth="1"/>
    <col min="9087" max="9094" width="9.81640625" style="10" customWidth="1"/>
    <col min="9095" max="9341" width="9.1796875" style="10"/>
    <col min="9342" max="9342" width="51.1796875" style="10" customWidth="1"/>
    <col min="9343" max="9350" width="9.81640625" style="10" customWidth="1"/>
    <col min="9351" max="9597" width="9.1796875" style="10"/>
    <col min="9598" max="9598" width="51.1796875" style="10" customWidth="1"/>
    <col min="9599" max="9606" width="9.81640625" style="10" customWidth="1"/>
    <col min="9607" max="9853" width="9.1796875" style="10"/>
    <col min="9854" max="9854" width="51.1796875" style="10" customWidth="1"/>
    <col min="9855" max="9862" width="9.81640625" style="10" customWidth="1"/>
    <col min="9863" max="10109" width="9.1796875" style="10"/>
    <col min="10110" max="10110" width="51.1796875" style="10" customWidth="1"/>
    <col min="10111" max="10118" width="9.81640625" style="10" customWidth="1"/>
    <col min="10119" max="10365" width="9.1796875" style="10"/>
    <col min="10366" max="10366" width="51.1796875" style="10" customWidth="1"/>
    <col min="10367" max="10374" width="9.81640625" style="10" customWidth="1"/>
    <col min="10375" max="10621" width="9.1796875" style="10"/>
    <col min="10622" max="10622" width="51.1796875" style="10" customWidth="1"/>
    <col min="10623" max="10630" width="9.81640625" style="10" customWidth="1"/>
    <col min="10631" max="10877" width="9.1796875" style="10"/>
    <col min="10878" max="10878" width="51.1796875" style="10" customWidth="1"/>
    <col min="10879" max="10886" width="9.81640625" style="10" customWidth="1"/>
    <col min="10887" max="11133" width="9.1796875" style="10"/>
    <col min="11134" max="11134" width="51.1796875" style="10" customWidth="1"/>
    <col min="11135" max="11142" width="9.81640625" style="10" customWidth="1"/>
    <col min="11143" max="11389" width="9.1796875" style="10"/>
    <col min="11390" max="11390" width="51.1796875" style="10" customWidth="1"/>
    <col min="11391" max="11398" width="9.81640625" style="10" customWidth="1"/>
    <col min="11399" max="11645" width="9.1796875" style="10"/>
    <col min="11646" max="11646" width="51.1796875" style="10" customWidth="1"/>
    <col min="11647" max="11654" width="9.81640625" style="10" customWidth="1"/>
    <col min="11655" max="11901" width="9.1796875" style="10"/>
    <col min="11902" max="11902" width="51.1796875" style="10" customWidth="1"/>
    <col min="11903" max="11910" width="9.81640625" style="10" customWidth="1"/>
    <col min="11911" max="12157" width="9.1796875" style="10"/>
    <col min="12158" max="12158" width="51.1796875" style="10" customWidth="1"/>
    <col min="12159" max="12166" width="9.81640625" style="10" customWidth="1"/>
    <col min="12167" max="12413" width="9.1796875" style="10"/>
    <col min="12414" max="12414" width="51.1796875" style="10" customWidth="1"/>
    <col min="12415" max="12422" width="9.81640625" style="10" customWidth="1"/>
    <col min="12423" max="12669" width="9.1796875" style="10"/>
    <col min="12670" max="12670" width="51.1796875" style="10" customWidth="1"/>
    <col min="12671" max="12678" width="9.81640625" style="10" customWidth="1"/>
    <col min="12679" max="12925" width="9.1796875" style="10"/>
    <col min="12926" max="12926" width="51.1796875" style="10" customWidth="1"/>
    <col min="12927" max="12934" width="9.81640625" style="10" customWidth="1"/>
    <col min="12935" max="13181" width="9.1796875" style="10"/>
    <col min="13182" max="13182" width="51.1796875" style="10" customWidth="1"/>
    <col min="13183" max="13190" width="9.81640625" style="10" customWidth="1"/>
    <col min="13191" max="13437" width="9.1796875" style="10"/>
    <col min="13438" max="13438" width="51.1796875" style="10" customWidth="1"/>
    <col min="13439" max="13446" width="9.81640625" style="10" customWidth="1"/>
    <col min="13447" max="13693" width="9.1796875" style="10"/>
    <col min="13694" max="13694" width="51.1796875" style="10" customWidth="1"/>
    <col min="13695" max="13702" width="9.81640625" style="10" customWidth="1"/>
    <col min="13703" max="13949" width="9.1796875" style="10"/>
    <col min="13950" max="13950" width="51.1796875" style="10" customWidth="1"/>
    <col min="13951" max="13958" width="9.81640625" style="10" customWidth="1"/>
    <col min="13959" max="14205" width="9.1796875" style="10"/>
    <col min="14206" max="14206" width="51.1796875" style="10" customWidth="1"/>
    <col min="14207" max="14214" width="9.81640625" style="10" customWidth="1"/>
    <col min="14215" max="14461" width="9.1796875" style="10"/>
    <col min="14462" max="14462" width="51.1796875" style="10" customWidth="1"/>
    <col min="14463" max="14470" width="9.81640625" style="10" customWidth="1"/>
    <col min="14471" max="14717" width="9.1796875" style="10"/>
    <col min="14718" max="14718" width="51.1796875" style="10" customWidth="1"/>
    <col min="14719" max="14726" width="9.81640625" style="10" customWidth="1"/>
    <col min="14727" max="14973" width="9.1796875" style="10"/>
    <col min="14974" max="14974" width="51.1796875" style="10" customWidth="1"/>
    <col min="14975" max="14982" width="9.81640625" style="10" customWidth="1"/>
    <col min="14983" max="15229" width="9.1796875" style="10"/>
    <col min="15230" max="15230" width="51.1796875" style="10" customWidth="1"/>
    <col min="15231" max="15238" width="9.81640625" style="10" customWidth="1"/>
    <col min="15239" max="15485" width="9.1796875" style="10"/>
    <col min="15486" max="15486" width="51.1796875" style="10" customWidth="1"/>
    <col min="15487" max="15494" width="9.81640625" style="10" customWidth="1"/>
    <col min="15495" max="15741" width="9.1796875" style="10"/>
    <col min="15742" max="15742" width="51.1796875" style="10" customWidth="1"/>
    <col min="15743" max="15750" width="9.81640625" style="10" customWidth="1"/>
    <col min="15751" max="16384" width="9.1796875" style="10"/>
  </cols>
  <sheetData>
    <row r="1" spans="2:12" s="1" customFormat="1" ht="17.25" customHeight="1" x14ac:dyDescent="0.3">
      <c r="B1" s="40"/>
      <c r="C1" s="41"/>
      <c r="D1" s="42"/>
      <c r="L1" s="36" t="s">
        <v>205</v>
      </c>
    </row>
    <row r="2" spans="2:12" s="1" customFormat="1" ht="19.5" customHeight="1" x14ac:dyDescent="0.3">
      <c r="B2" s="194" t="s">
        <v>206</v>
      </c>
      <c r="C2" s="194"/>
      <c r="D2" s="194"/>
      <c r="E2" s="194"/>
      <c r="F2" s="194"/>
      <c r="G2" s="194"/>
      <c r="H2" s="194"/>
      <c r="I2" s="194"/>
      <c r="J2" s="194"/>
      <c r="K2" s="194"/>
      <c r="L2" s="194"/>
    </row>
    <row r="3" spans="2:12" s="1" customFormat="1" ht="15.75" customHeight="1" x14ac:dyDescent="0.3">
      <c r="B3" s="177">
        <v>2020</v>
      </c>
      <c r="C3" s="177"/>
      <c r="D3" s="177"/>
      <c r="E3" s="177"/>
      <c r="F3" s="177"/>
      <c r="G3" s="177"/>
      <c r="H3" s="177"/>
      <c r="I3" s="177"/>
      <c r="J3" s="177"/>
      <c r="K3" s="177"/>
      <c r="L3" s="177"/>
    </row>
    <row r="4" spans="2:12" ht="12.65" customHeight="1" x14ac:dyDescent="0.2">
      <c r="B4" s="10" t="s">
        <v>115</v>
      </c>
    </row>
    <row r="5" spans="2:12" ht="33.5" customHeight="1" x14ac:dyDescent="0.2">
      <c r="B5" s="37" t="s">
        <v>99</v>
      </c>
      <c r="C5" s="181" t="s">
        <v>89</v>
      </c>
      <c r="D5" s="181" t="s">
        <v>87</v>
      </c>
      <c r="E5" s="181" t="s">
        <v>86</v>
      </c>
      <c r="F5" s="181" t="s">
        <v>88</v>
      </c>
      <c r="G5" s="181" t="s">
        <v>207</v>
      </c>
      <c r="H5" s="182" t="s">
        <v>85</v>
      </c>
      <c r="I5" s="182" t="s">
        <v>84</v>
      </c>
      <c r="J5" s="182" t="s">
        <v>83</v>
      </c>
      <c r="K5" s="181" t="s">
        <v>82</v>
      </c>
      <c r="L5" s="181" t="s">
        <v>130</v>
      </c>
    </row>
    <row r="6" spans="2:12" ht="37" customHeight="1" x14ac:dyDescent="0.25">
      <c r="B6" s="43" t="s">
        <v>46</v>
      </c>
      <c r="C6" s="181" t="s">
        <v>22</v>
      </c>
      <c r="D6" s="181" t="s">
        <v>23</v>
      </c>
      <c r="E6" s="181" t="s">
        <v>24</v>
      </c>
      <c r="F6" s="181" t="s">
        <v>25</v>
      </c>
      <c r="G6" s="181" t="s">
        <v>26</v>
      </c>
      <c r="H6" s="182" t="s">
        <v>26</v>
      </c>
      <c r="I6" s="195" t="s">
        <v>27</v>
      </c>
      <c r="J6" s="182" t="s">
        <v>28</v>
      </c>
      <c r="K6" s="181" t="s">
        <v>29</v>
      </c>
      <c r="L6" s="181" t="s">
        <v>29</v>
      </c>
    </row>
    <row r="7" spans="2:12" ht="14" customHeight="1" x14ac:dyDescent="0.25">
      <c r="B7" s="40" t="s">
        <v>0</v>
      </c>
      <c r="C7" s="55">
        <v>2454</v>
      </c>
      <c r="D7" s="55">
        <v>363669</v>
      </c>
      <c r="E7" s="55">
        <v>335770</v>
      </c>
      <c r="F7" s="55">
        <v>6310</v>
      </c>
      <c r="G7" s="55">
        <v>418</v>
      </c>
      <c r="H7" s="55">
        <v>20092</v>
      </c>
      <c r="I7" s="55">
        <v>223790</v>
      </c>
      <c r="J7" s="55">
        <v>44428</v>
      </c>
      <c r="K7" s="55">
        <v>2873</v>
      </c>
      <c r="L7" s="55">
        <v>1901</v>
      </c>
    </row>
    <row r="8" spans="2:12" ht="14" customHeight="1" x14ac:dyDescent="0.2">
      <c r="B8" s="10" t="s">
        <v>53</v>
      </c>
      <c r="C8" s="14">
        <v>186</v>
      </c>
      <c r="D8" s="14">
        <v>6070</v>
      </c>
      <c r="E8" s="14">
        <v>2614</v>
      </c>
      <c r="F8" s="14">
        <v>125</v>
      </c>
      <c r="G8" s="14">
        <v>4</v>
      </c>
      <c r="H8" s="14">
        <v>92</v>
      </c>
      <c r="I8" s="14">
        <v>1016</v>
      </c>
      <c r="J8" s="14">
        <v>139</v>
      </c>
      <c r="K8" s="14">
        <v>2</v>
      </c>
      <c r="L8" s="14">
        <v>148</v>
      </c>
    </row>
    <row r="9" spans="2:12" ht="14" customHeight="1" x14ac:dyDescent="0.2">
      <c r="B9" s="10" t="s">
        <v>47</v>
      </c>
      <c r="C9" s="14">
        <v>20</v>
      </c>
      <c r="D9" s="14">
        <v>1694</v>
      </c>
      <c r="E9" s="14">
        <v>697</v>
      </c>
      <c r="F9" s="14">
        <v>13</v>
      </c>
      <c r="G9" s="14">
        <v>1</v>
      </c>
      <c r="H9" s="14">
        <v>59</v>
      </c>
      <c r="I9" s="14">
        <v>285</v>
      </c>
      <c r="J9" s="14">
        <v>29</v>
      </c>
      <c r="K9" s="14">
        <v>2</v>
      </c>
      <c r="L9" s="56" t="s">
        <v>100</v>
      </c>
    </row>
    <row r="10" spans="2:12" ht="14" customHeight="1" x14ac:dyDescent="0.2">
      <c r="B10" s="10" t="s">
        <v>48</v>
      </c>
      <c r="C10" s="14">
        <f>+SUM(C11:C34)</f>
        <v>576</v>
      </c>
      <c r="D10" s="14">
        <f t="shared" ref="D10:L10" si="0">+SUM(D11:D34)</f>
        <v>110977</v>
      </c>
      <c r="E10" s="14">
        <f t="shared" si="0"/>
        <v>74625</v>
      </c>
      <c r="F10" s="14">
        <f t="shared" si="0"/>
        <v>2091</v>
      </c>
      <c r="G10" s="14">
        <f t="shared" si="0"/>
        <v>95</v>
      </c>
      <c r="H10" s="14">
        <f t="shared" si="0"/>
        <v>3661</v>
      </c>
      <c r="I10" s="14">
        <f t="shared" si="0"/>
        <v>29882</v>
      </c>
      <c r="J10" s="14">
        <f t="shared" si="0"/>
        <v>8599</v>
      </c>
      <c r="K10" s="14">
        <f t="shared" si="0"/>
        <v>865</v>
      </c>
      <c r="L10" s="14">
        <f t="shared" si="0"/>
        <v>390</v>
      </c>
    </row>
    <row r="11" spans="2:12" s="98" customFormat="1" ht="14" hidden="1" customHeight="1" outlineLevel="1" x14ac:dyDescent="0.35">
      <c r="B11" s="99" t="s">
        <v>291</v>
      </c>
      <c r="C11" s="110">
        <v>173</v>
      </c>
      <c r="D11" s="110">
        <v>17304</v>
      </c>
      <c r="E11" s="110">
        <v>8942</v>
      </c>
      <c r="F11" s="110">
        <v>149</v>
      </c>
      <c r="G11" s="110">
        <v>6</v>
      </c>
      <c r="H11" s="110">
        <v>441</v>
      </c>
      <c r="I11" s="110">
        <v>3643</v>
      </c>
      <c r="J11" s="110">
        <v>566</v>
      </c>
      <c r="K11" s="110">
        <v>19</v>
      </c>
      <c r="L11" s="110">
        <v>54</v>
      </c>
    </row>
    <row r="12" spans="2:12" s="98" customFormat="1" ht="14" hidden="1" customHeight="1" outlineLevel="1" x14ac:dyDescent="0.35">
      <c r="B12" s="99" t="s">
        <v>292</v>
      </c>
      <c r="C12" s="110">
        <v>34</v>
      </c>
      <c r="D12" s="110">
        <v>2417</v>
      </c>
      <c r="E12" s="110">
        <v>1788</v>
      </c>
      <c r="F12" s="110">
        <v>21</v>
      </c>
      <c r="G12" s="110">
        <v>7</v>
      </c>
      <c r="H12" s="110">
        <v>123</v>
      </c>
      <c r="I12" s="110">
        <v>1343</v>
      </c>
      <c r="J12" s="110">
        <v>155</v>
      </c>
      <c r="K12" s="110">
        <v>2</v>
      </c>
      <c r="L12" s="110">
        <v>26</v>
      </c>
    </row>
    <row r="13" spans="2:12" s="98" customFormat="1" ht="14" hidden="1" customHeight="1" outlineLevel="1" x14ac:dyDescent="0.35">
      <c r="B13" s="99" t="s">
        <v>293</v>
      </c>
      <c r="C13" s="139" t="s">
        <v>100</v>
      </c>
      <c r="D13" s="110">
        <v>93</v>
      </c>
      <c r="E13" s="110">
        <v>275</v>
      </c>
      <c r="F13" s="110">
        <v>3</v>
      </c>
      <c r="G13" s="139" t="s">
        <v>100</v>
      </c>
      <c r="H13" s="110">
        <v>17</v>
      </c>
      <c r="I13" s="110">
        <v>41</v>
      </c>
      <c r="J13" s="110">
        <v>32</v>
      </c>
      <c r="K13" s="110">
        <v>1</v>
      </c>
      <c r="L13" s="110">
        <v>8</v>
      </c>
    </row>
    <row r="14" spans="2:12" s="98" customFormat="1" ht="14" hidden="1" customHeight="1" outlineLevel="1" x14ac:dyDescent="0.35">
      <c r="B14" s="99" t="s">
        <v>294</v>
      </c>
      <c r="C14" s="110">
        <v>46</v>
      </c>
      <c r="D14" s="110">
        <v>7333</v>
      </c>
      <c r="E14" s="110">
        <v>3337</v>
      </c>
      <c r="F14" s="110">
        <v>83</v>
      </c>
      <c r="G14" s="110">
        <v>5</v>
      </c>
      <c r="H14" s="110">
        <v>86</v>
      </c>
      <c r="I14" s="110">
        <v>1044</v>
      </c>
      <c r="J14" s="110">
        <v>192</v>
      </c>
      <c r="K14" s="110">
        <v>12</v>
      </c>
      <c r="L14" s="110">
        <v>12</v>
      </c>
    </row>
    <row r="15" spans="2:12" s="98" customFormat="1" ht="14" hidden="1" customHeight="1" outlineLevel="1" x14ac:dyDescent="0.35">
      <c r="B15" s="99" t="s">
        <v>295</v>
      </c>
      <c r="C15" s="110">
        <v>42</v>
      </c>
      <c r="D15" s="110">
        <v>9537</v>
      </c>
      <c r="E15" s="110">
        <v>3022</v>
      </c>
      <c r="F15" s="110">
        <v>79</v>
      </c>
      <c r="G15" s="110">
        <v>1</v>
      </c>
      <c r="H15" s="110">
        <v>61</v>
      </c>
      <c r="I15" s="110">
        <v>717</v>
      </c>
      <c r="J15" s="110">
        <v>86</v>
      </c>
      <c r="K15" s="139" t="s">
        <v>100</v>
      </c>
      <c r="L15" s="110">
        <v>4</v>
      </c>
    </row>
    <row r="16" spans="2:12" s="98" customFormat="1" ht="14" hidden="1" customHeight="1" outlineLevel="1" x14ac:dyDescent="0.35">
      <c r="B16" s="99" t="s">
        <v>296</v>
      </c>
      <c r="C16" s="110">
        <v>16</v>
      </c>
      <c r="D16" s="110">
        <v>3799</v>
      </c>
      <c r="E16" s="110">
        <v>2138</v>
      </c>
      <c r="F16" s="110">
        <v>11</v>
      </c>
      <c r="G16" s="110">
        <v>1</v>
      </c>
      <c r="H16" s="110">
        <v>33</v>
      </c>
      <c r="I16" s="110">
        <v>327</v>
      </c>
      <c r="J16" s="110">
        <v>61</v>
      </c>
      <c r="K16" s="139" t="s">
        <v>100</v>
      </c>
      <c r="L16" s="110">
        <v>3</v>
      </c>
    </row>
    <row r="17" spans="2:12" s="98" customFormat="1" ht="14" hidden="1" customHeight="1" outlineLevel="1" x14ac:dyDescent="0.35">
      <c r="B17" s="99" t="s">
        <v>297</v>
      </c>
      <c r="C17" s="110">
        <v>51</v>
      </c>
      <c r="D17" s="110">
        <v>5003</v>
      </c>
      <c r="E17" s="110">
        <v>2066</v>
      </c>
      <c r="F17" s="110">
        <v>44</v>
      </c>
      <c r="G17" s="139" t="s">
        <v>100</v>
      </c>
      <c r="H17" s="110">
        <v>116</v>
      </c>
      <c r="I17" s="110">
        <v>922</v>
      </c>
      <c r="J17" s="110">
        <v>303</v>
      </c>
      <c r="K17" s="110">
        <v>7</v>
      </c>
      <c r="L17" s="110">
        <v>12</v>
      </c>
    </row>
    <row r="18" spans="2:12" s="98" customFormat="1" ht="14" hidden="1" customHeight="1" outlineLevel="1" x14ac:dyDescent="0.35">
      <c r="B18" s="99" t="s">
        <v>298</v>
      </c>
      <c r="C18" s="110">
        <v>20</v>
      </c>
      <c r="D18" s="110">
        <v>2925</v>
      </c>
      <c r="E18" s="110">
        <v>2687</v>
      </c>
      <c r="F18" s="110">
        <v>110</v>
      </c>
      <c r="G18" s="139" t="s">
        <v>100</v>
      </c>
      <c r="H18" s="110">
        <v>100</v>
      </c>
      <c r="I18" s="110">
        <v>1147</v>
      </c>
      <c r="J18" s="110">
        <v>299</v>
      </c>
      <c r="K18" s="110">
        <v>12</v>
      </c>
      <c r="L18" s="110">
        <v>5</v>
      </c>
    </row>
    <row r="19" spans="2:12" s="98" customFormat="1" ht="14" hidden="1" customHeight="1" outlineLevel="1" x14ac:dyDescent="0.35">
      <c r="B19" s="99" t="s">
        <v>299</v>
      </c>
      <c r="C19" s="110">
        <v>2</v>
      </c>
      <c r="D19" s="110">
        <v>1155</v>
      </c>
      <c r="E19" s="110">
        <v>1036</v>
      </c>
      <c r="F19" s="110">
        <v>10</v>
      </c>
      <c r="G19" s="110">
        <v>2</v>
      </c>
      <c r="H19" s="110">
        <v>40</v>
      </c>
      <c r="I19" s="110">
        <v>492</v>
      </c>
      <c r="J19" s="110">
        <v>34</v>
      </c>
      <c r="K19" s="110">
        <v>1</v>
      </c>
      <c r="L19" s="110">
        <v>1</v>
      </c>
    </row>
    <row r="20" spans="2:12" s="98" customFormat="1" ht="14" hidden="1" customHeight="1" outlineLevel="1" x14ac:dyDescent="0.35">
      <c r="B20" s="99" t="s">
        <v>300</v>
      </c>
      <c r="C20" s="139" t="s">
        <v>100</v>
      </c>
      <c r="D20" s="110">
        <v>167</v>
      </c>
      <c r="E20" s="110">
        <v>486</v>
      </c>
      <c r="F20" s="139" t="s">
        <v>100</v>
      </c>
      <c r="G20" s="139" t="s">
        <v>100</v>
      </c>
      <c r="H20" s="110">
        <v>52</v>
      </c>
      <c r="I20" s="110">
        <v>377</v>
      </c>
      <c r="J20" s="110">
        <v>59</v>
      </c>
      <c r="K20" s="110">
        <v>7</v>
      </c>
      <c r="L20" s="110">
        <v>13</v>
      </c>
    </row>
    <row r="21" spans="2:12" s="98" customFormat="1" ht="14" hidden="1" customHeight="1" outlineLevel="1" x14ac:dyDescent="0.35">
      <c r="B21" s="99" t="s">
        <v>301</v>
      </c>
      <c r="C21" s="110">
        <v>16</v>
      </c>
      <c r="D21" s="110">
        <v>2534</v>
      </c>
      <c r="E21" s="110">
        <v>2232</v>
      </c>
      <c r="F21" s="110">
        <v>41</v>
      </c>
      <c r="G21" s="110">
        <v>2</v>
      </c>
      <c r="H21" s="110">
        <v>146</v>
      </c>
      <c r="I21" s="110">
        <v>1458</v>
      </c>
      <c r="J21" s="110">
        <v>375</v>
      </c>
      <c r="K21" s="110">
        <v>35</v>
      </c>
      <c r="L21" s="110">
        <v>34</v>
      </c>
    </row>
    <row r="22" spans="2:12" s="98" customFormat="1" ht="14" hidden="1" customHeight="1" outlineLevel="1" x14ac:dyDescent="0.35">
      <c r="B22" s="99" t="s">
        <v>302</v>
      </c>
      <c r="C22" s="110">
        <v>4</v>
      </c>
      <c r="D22" s="110">
        <v>1237</v>
      </c>
      <c r="E22" s="110">
        <v>2598</v>
      </c>
      <c r="F22" s="110">
        <v>61</v>
      </c>
      <c r="G22" s="110">
        <v>1</v>
      </c>
      <c r="H22" s="110">
        <v>536</v>
      </c>
      <c r="I22" s="110">
        <v>1742</v>
      </c>
      <c r="J22" s="110">
        <v>831</v>
      </c>
      <c r="K22" s="110">
        <v>107</v>
      </c>
      <c r="L22" s="110">
        <v>17</v>
      </c>
    </row>
    <row r="23" spans="2:12" s="98" customFormat="1" ht="14" hidden="1" customHeight="1" outlineLevel="1" x14ac:dyDescent="0.35">
      <c r="B23" s="99" t="s">
        <v>303</v>
      </c>
      <c r="C23" s="110">
        <v>19</v>
      </c>
      <c r="D23" s="110">
        <v>6843</v>
      </c>
      <c r="E23" s="110">
        <v>6160</v>
      </c>
      <c r="F23" s="110">
        <v>176</v>
      </c>
      <c r="G23" s="110">
        <v>7</v>
      </c>
      <c r="H23" s="110">
        <v>213</v>
      </c>
      <c r="I23" s="110">
        <v>1888</v>
      </c>
      <c r="J23" s="110">
        <v>528</v>
      </c>
      <c r="K23" s="110">
        <v>12</v>
      </c>
      <c r="L23" s="110">
        <v>48</v>
      </c>
    </row>
    <row r="24" spans="2:12" s="98" customFormat="1" ht="14" hidden="1" customHeight="1" outlineLevel="1" x14ac:dyDescent="0.35">
      <c r="B24" s="99" t="s">
        <v>304</v>
      </c>
      <c r="C24" s="110">
        <v>31</v>
      </c>
      <c r="D24" s="110">
        <v>6898</v>
      </c>
      <c r="E24" s="110">
        <v>3871</v>
      </c>
      <c r="F24" s="110">
        <v>89</v>
      </c>
      <c r="G24" s="110">
        <v>1</v>
      </c>
      <c r="H24" s="110">
        <v>172</v>
      </c>
      <c r="I24" s="110">
        <v>1456</v>
      </c>
      <c r="J24" s="110">
        <v>269</v>
      </c>
      <c r="K24" s="110">
        <v>9</v>
      </c>
      <c r="L24" s="110">
        <v>29</v>
      </c>
    </row>
    <row r="25" spans="2:12" s="98" customFormat="1" ht="14" hidden="1" customHeight="1" outlineLevel="1" x14ac:dyDescent="0.35">
      <c r="B25" s="99" t="s">
        <v>305</v>
      </c>
      <c r="C25" s="110">
        <v>11</v>
      </c>
      <c r="D25" s="110">
        <v>2388</v>
      </c>
      <c r="E25" s="110">
        <v>1334</v>
      </c>
      <c r="F25" s="110">
        <v>33</v>
      </c>
      <c r="G25" s="110">
        <v>0</v>
      </c>
      <c r="H25" s="110">
        <v>61</v>
      </c>
      <c r="I25" s="110">
        <v>532</v>
      </c>
      <c r="J25" s="110">
        <v>160</v>
      </c>
      <c r="K25" s="110">
        <v>1</v>
      </c>
      <c r="L25" s="110">
        <v>3</v>
      </c>
    </row>
    <row r="26" spans="2:12" s="98" customFormat="1" ht="14" hidden="1" customHeight="1" outlineLevel="1" x14ac:dyDescent="0.35">
      <c r="B26" s="99" t="s">
        <v>306</v>
      </c>
      <c r="C26" s="110">
        <v>44</v>
      </c>
      <c r="D26" s="110">
        <v>13034</v>
      </c>
      <c r="E26" s="110">
        <v>8172</v>
      </c>
      <c r="F26" s="110">
        <v>282</v>
      </c>
      <c r="G26" s="110">
        <v>14</v>
      </c>
      <c r="H26" s="110">
        <v>276</v>
      </c>
      <c r="I26" s="110">
        <v>2785</v>
      </c>
      <c r="J26" s="110">
        <v>877</v>
      </c>
      <c r="K26" s="110">
        <v>10</v>
      </c>
      <c r="L26" s="110">
        <v>10</v>
      </c>
    </row>
    <row r="27" spans="2:12" s="98" customFormat="1" ht="14" hidden="1" customHeight="1" outlineLevel="1" x14ac:dyDescent="0.35">
      <c r="B27" s="99" t="s">
        <v>307</v>
      </c>
      <c r="C27" s="139" t="s">
        <v>100</v>
      </c>
      <c r="D27" s="110">
        <v>2080</v>
      </c>
      <c r="E27" s="110">
        <v>2563</v>
      </c>
      <c r="F27" s="110">
        <v>63</v>
      </c>
      <c r="G27" s="139" t="s">
        <v>100</v>
      </c>
      <c r="H27" s="110">
        <v>133</v>
      </c>
      <c r="I27" s="110">
        <v>1638</v>
      </c>
      <c r="J27" s="110">
        <v>882</v>
      </c>
      <c r="K27" s="110">
        <v>55</v>
      </c>
      <c r="L27" s="110">
        <v>21</v>
      </c>
    </row>
    <row r="28" spans="2:12" s="98" customFormat="1" ht="14" hidden="1" customHeight="1" outlineLevel="1" x14ac:dyDescent="0.35">
      <c r="B28" s="99" t="s">
        <v>308</v>
      </c>
      <c r="C28" s="110">
        <v>2</v>
      </c>
      <c r="D28" s="110">
        <v>2839</v>
      </c>
      <c r="E28" s="110">
        <v>3677</v>
      </c>
      <c r="F28" s="110">
        <v>93</v>
      </c>
      <c r="G28" s="110">
        <v>13</v>
      </c>
      <c r="H28" s="110">
        <v>277</v>
      </c>
      <c r="I28" s="110">
        <v>1974</v>
      </c>
      <c r="J28" s="110">
        <v>1267</v>
      </c>
      <c r="K28" s="110">
        <v>516</v>
      </c>
      <c r="L28" s="110">
        <v>29</v>
      </c>
    </row>
    <row r="29" spans="2:12" s="98" customFormat="1" ht="14" hidden="1" customHeight="1" outlineLevel="1" x14ac:dyDescent="0.35">
      <c r="B29" s="99" t="s">
        <v>309</v>
      </c>
      <c r="C29" s="110">
        <v>10</v>
      </c>
      <c r="D29" s="110">
        <v>3975</v>
      </c>
      <c r="E29" s="110">
        <v>2926</v>
      </c>
      <c r="F29" s="110">
        <v>150</v>
      </c>
      <c r="G29" s="110">
        <v>6</v>
      </c>
      <c r="H29" s="110">
        <v>131</v>
      </c>
      <c r="I29" s="110">
        <v>1326</v>
      </c>
      <c r="J29" s="110">
        <v>362</v>
      </c>
      <c r="K29" s="110">
        <v>9</v>
      </c>
      <c r="L29" s="110">
        <v>3</v>
      </c>
    </row>
    <row r="30" spans="2:12" s="98" customFormat="1" ht="14" hidden="1" customHeight="1" outlineLevel="1" x14ac:dyDescent="0.35">
      <c r="B30" s="99" t="s">
        <v>310</v>
      </c>
      <c r="C30" s="110">
        <v>29</v>
      </c>
      <c r="D30" s="110">
        <v>10004</v>
      </c>
      <c r="E30" s="110">
        <v>8561</v>
      </c>
      <c r="F30" s="110">
        <v>136</v>
      </c>
      <c r="G30" s="110">
        <v>22</v>
      </c>
      <c r="H30" s="110">
        <v>407</v>
      </c>
      <c r="I30" s="110">
        <v>2675</v>
      </c>
      <c r="J30" s="110">
        <v>662</v>
      </c>
      <c r="K30" s="110">
        <v>12</v>
      </c>
      <c r="L30" s="110">
        <v>25</v>
      </c>
    </row>
    <row r="31" spans="2:12" s="98" customFormat="1" ht="14" hidden="1" customHeight="1" outlineLevel="1" x14ac:dyDescent="0.35">
      <c r="B31" s="99" t="s">
        <v>311</v>
      </c>
      <c r="C31" s="110">
        <v>1</v>
      </c>
      <c r="D31" s="110">
        <v>1419</v>
      </c>
      <c r="E31" s="110">
        <v>1103</v>
      </c>
      <c r="F31" s="110">
        <v>273</v>
      </c>
      <c r="G31" s="110">
        <v>1</v>
      </c>
      <c r="H31" s="110">
        <v>22</v>
      </c>
      <c r="I31" s="110">
        <v>389</v>
      </c>
      <c r="J31" s="110">
        <v>133</v>
      </c>
      <c r="K31" s="110">
        <v>2</v>
      </c>
      <c r="L31" s="110">
        <v>6</v>
      </c>
    </row>
    <row r="32" spans="2:12" s="98" customFormat="1" ht="14" hidden="1" customHeight="1" outlineLevel="1" x14ac:dyDescent="0.35">
      <c r="B32" s="99" t="s">
        <v>312</v>
      </c>
      <c r="C32" s="110">
        <v>15</v>
      </c>
      <c r="D32" s="110">
        <v>4231</v>
      </c>
      <c r="E32" s="110">
        <v>1739</v>
      </c>
      <c r="F32" s="110">
        <v>39</v>
      </c>
      <c r="G32" s="110">
        <v>1</v>
      </c>
      <c r="H32" s="110">
        <v>49</v>
      </c>
      <c r="I32" s="110">
        <v>530</v>
      </c>
      <c r="J32" s="110">
        <v>98</v>
      </c>
      <c r="K32" s="139" t="s">
        <v>100</v>
      </c>
      <c r="L32" s="110">
        <v>1</v>
      </c>
    </row>
    <row r="33" spans="2:12" s="98" customFormat="1" ht="14" hidden="1" customHeight="1" outlineLevel="1" x14ac:dyDescent="0.35">
      <c r="B33" s="99" t="s">
        <v>313</v>
      </c>
      <c r="C33" s="110">
        <v>1</v>
      </c>
      <c r="D33" s="110">
        <v>1705</v>
      </c>
      <c r="E33" s="110">
        <v>1296</v>
      </c>
      <c r="F33" s="110">
        <v>25</v>
      </c>
      <c r="G33" s="110">
        <v>2</v>
      </c>
      <c r="H33" s="110">
        <v>49</v>
      </c>
      <c r="I33" s="110">
        <v>526</v>
      </c>
      <c r="J33" s="110">
        <v>134</v>
      </c>
      <c r="K33" s="110">
        <v>8</v>
      </c>
      <c r="L33" s="110">
        <v>2</v>
      </c>
    </row>
    <row r="34" spans="2:12" s="98" customFormat="1" ht="14" hidden="1" customHeight="1" outlineLevel="1" x14ac:dyDescent="0.35">
      <c r="B34" s="99" t="s">
        <v>314</v>
      </c>
      <c r="C34" s="110">
        <v>9</v>
      </c>
      <c r="D34" s="110">
        <v>2057</v>
      </c>
      <c r="E34" s="110">
        <v>2616</v>
      </c>
      <c r="F34" s="110">
        <v>120</v>
      </c>
      <c r="G34" s="110">
        <v>3</v>
      </c>
      <c r="H34" s="110">
        <v>120</v>
      </c>
      <c r="I34" s="110">
        <v>910</v>
      </c>
      <c r="J34" s="110">
        <v>234</v>
      </c>
      <c r="K34" s="110">
        <v>28</v>
      </c>
      <c r="L34" s="110">
        <v>24</v>
      </c>
    </row>
    <row r="35" spans="2:12" s="1" customFormat="1" ht="14" customHeight="1" collapsed="1" x14ac:dyDescent="0.3">
      <c r="B35" s="100" t="s">
        <v>57</v>
      </c>
      <c r="C35" s="14">
        <v>7</v>
      </c>
      <c r="D35" s="14">
        <v>924</v>
      </c>
      <c r="E35" s="14">
        <v>1663</v>
      </c>
      <c r="F35" s="14">
        <v>255</v>
      </c>
      <c r="G35" s="78">
        <v>1</v>
      </c>
      <c r="H35" s="78">
        <v>144</v>
      </c>
      <c r="I35" s="78">
        <v>1552</v>
      </c>
      <c r="J35" s="78">
        <v>841</v>
      </c>
      <c r="K35" s="78">
        <v>7</v>
      </c>
      <c r="L35" s="78">
        <v>31</v>
      </c>
    </row>
    <row r="36" spans="2:12" s="1" customFormat="1" ht="14" customHeight="1" x14ac:dyDescent="0.3">
      <c r="B36" s="100" t="s">
        <v>58</v>
      </c>
      <c r="C36" s="14">
        <v>91</v>
      </c>
      <c r="D36" s="14">
        <v>7676</v>
      </c>
      <c r="E36" s="14">
        <v>3367</v>
      </c>
      <c r="F36" s="14">
        <v>59</v>
      </c>
      <c r="G36" s="78">
        <v>2</v>
      </c>
      <c r="H36" s="78">
        <v>160</v>
      </c>
      <c r="I36" s="78">
        <v>2247</v>
      </c>
      <c r="J36" s="78">
        <v>477</v>
      </c>
      <c r="K36" s="78">
        <v>14</v>
      </c>
      <c r="L36" s="78">
        <v>12</v>
      </c>
    </row>
    <row r="37" spans="2:12" s="1" customFormat="1" ht="14" customHeight="1" x14ac:dyDescent="0.3">
      <c r="B37" s="102" t="s">
        <v>49</v>
      </c>
      <c r="C37" s="14">
        <v>320</v>
      </c>
      <c r="D37" s="14">
        <v>34314</v>
      </c>
      <c r="E37" s="14">
        <v>10866</v>
      </c>
      <c r="F37" s="14">
        <v>302</v>
      </c>
      <c r="G37" s="78">
        <v>25</v>
      </c>
      <c r="H37" s="78">
        <v>779</v>
      </c>
      <c r="I37" s="78">
        <v>6166</v>
      </c>
      <c r="J37" s="78">
        <v>1349</v>
      </c>
      <c r="K37" s="78">
        <v>34</v>
      </c>
      <c r="L37" s="78">
        <v>157</v>
      </c>
    </row>
    <row r="38" spans="2:12" s="1" customFormat="1" ht="14" customHeight="1" x14ac:dyDescent="0.3">
      <c r="B38" s="100" t="s">
        <v>50</v>
      </c>
      <c r="C38" s="14">
        <f>+C39+C40+C41</f>
        <v>132</v>
      </c>
      <c r="D38" s="14">
        <f t="shared" ref="D38:L38" si="1">+D39+D40+D41</f>
        <v>68163</v>
      </c>
      <c r="E38" s="14">
        <f t="shared" si="1"/>
        <v>95815</v>
      </c>
      <c r="F38" s="14">
        <f t="shared" si="1"/>
        <v>954</v>
      </c>
      <c r="G38" s="14">
        <f t="shared" si="1"/>
        <v>75</v>
      </c>
      <c r="H38" s="14">
        <f t="shared" si="1"/>
        <v>3497</v>
      </c>
      <c r="I38" s="14">
        <f t="shared" si="1"/>
        <v>34405</v>
      </c>
      <c r="J38" s="14">
        <f t="shared" si="1"/>
        <v>4859</v>
      </c>
      <c r="K38" s="14">
        <f t="shared" si="1"/>
        <v>217</v>
      </c>
      <c r="L38" s="14">
        <f t="shared" si="1"/>
        <v>138</v>
      </c>
    </row>
    <row r="39" spans="2:12" s="1" customFormat="1" ht="14" hidden="1" customHeight="1" outlineLevel="1" x14ac:dyDescent="0.3">
      <c r="B39" s="99" t="s">
        <v>315</v>
      </c>
      <c r="C39" s="110">
        <v>13</v>
      </c>
      <c r="D39" s="110">
        <v>6442</v>
      </c>
      <c r="E39" s="110">
        <v>7013</v>
      </c>
      <c r="F39" s="110">
        <v>156</v>
      </c>
      <c r="G39" s="110">
        <v>8</v>
      </c>
      <c r="H39" s="110">
        <v>314</v>
      </c>
      <c r="I39" s="110">
        <v>2409</v>
      </c>
      <c r="J39" s="110">
        <v>267</v>
      </c>
      <c r="K39" s="110">
        <v>7</v>
      </c>
      <c r="L39" s="110">
        <v>9</v>
      </c>
    </row>
    <row r="40" spans="2:12" s="1" customFormat="1" ht="14" hidden="1" customHeight="1" outlineLevel="1" x14ac:dyDescent="0.3">
      <c r="B40" s="99" t="s">
        <v>316</v>
      </c>
      <c r="C40" s="110">
        <v>50</v>
      </c>
      <c r="D40" s="110">
        <v>16466</v>
      </c>
      <c r="E40" s="110">
        <v>16998</v>
      </c>
      <c r="F40" s="110">
        <v>372</v>
      </c>
      <c r="G40" s="110">
        <v>27</v>
      </c>
      <c r="H40" s="110">
        <v>1406</v>
      </c>
      <c r="I40" s="110">
        <v>12389</v>
      </c>
      <c r="J40" s="110">
        <v>2163</v>
      </c>
      <c r="K40" s="110">
        <v>188</v>
      </c>
      <c r="L40" s="110">
        <v>67</v>
      </c>
    </row>
    <row r="41" spans="2:12" s="1" customFormat="1" ht="14" hidden="1" customHeight="1" outlineLevel="1" x14ac:dyDescent="0.3">
      <c r="B41" s="99" t="s">
        <v>317</v>
      </c>
      <c r="C41" s="110">
        <v>69</v>
      </c>
      <c r="D41" s="110">
        <v>45255</v>
      </c>
      <c r="E41" s="110">
        <v>71804</v>
      </c>
      <c r="F41" s="110">
        <v>426</v>
      </c>
      <c r="G41" s="110">
        <v>40</v>
      </c>
      <c r="H41" s="110">
        <v>1777</v>
      </c>
      <c r="I41" s="110">
        <v>19607</v>
      </c>
      <c r="J41" s="110">
        <v>2429</v>
      </c>
      <c r="K41" s="110">
        <v>22</v>
      </c>
      <c r="L41" s="110">
        <v>62</v>
      </c>
    </row>
    <row r="42" spans="2:12" ht="14" customHeight="1" collapsed="1" x14ac:dyDescent="0.2">
      <c r="B42" s="10" t="s">
        <v>51</v>
      </c>
      <c r="C42" s="14">
        <v>163</v>
      </c>
      <c r="D42" s="14">
        <v>26155</v>
      </c>
      <c r="E42" s="14">
        <v>27160</v>
      </c>
      <c r="F42" s="14">
        <v>178</v>
      </c>
      <c r="G42" s="14">
        <v>9</v>
      </c>
      <c r="H42" s="14">
        <v>899</v>
      </c>
      <c r="I42" s="14">
        <v>9455</v>
      </c>
      <c r="J42" s="14">
        <v>1123</v>
      </c>
      <c r="K42" s="14">
        <v>23</v>
      </c>
      <c r="L42" s="14">
        <v>172</v>
      </c>
    </row>
    <row r="43" spans="2:12" ht="14" customHeight="1" x14ac:dyDescent="0.2">
      <c r="B43" s="10" t="s">
        <v>52</v>
      </c>
      <c r="C43" s="14">
        <v>361</v>
      </c>
      <c r="D43" s="14">
        <v>26971</v>
      </c>
      <c r="E43" s="14">
        <v>21040</v>
      </c>
      <c r="F43" s="14">
        <v>439</v>
      </c>
      <c r="G43" s="14">
        <v>26</v>
      </c>
      <c r="H43" s="14">
        <v>686</v>
      </c>
      <c r="I43" s="14">
        <v>4895</v>
      </c>
      <c r="J43" s="14">
        <v>364</v>
      </c>
      <c r="K43" s="14">
        <v>4</v>
      </c>
      <c r="L43" s="14">
        <v>127</v>
      </c>
    </row>
    <row r="44" spans="2:12" ht="14" customHeight="1" x14ac:dyDescent="0.2">
      <c r="B44" s="10" t="s">
        <v>61</v>
      </c>
      <c r="C44" s="56" t="s">
        <v>100</v>
      </c>
      <c r="D44" s="14">
        <v>965</v>
      </c>
      <c r="E44" s="14">
        <v>10191</v>
      </c>
      <c r="F44" s="14">
        <v>456</v>
      </c>
      <c r="G44" s="14">
        <v>45</v>
      </c>
      <c r="H44" s="14">
        <v>2486</v>
      </c>
      <c r="I44" s="14">
        <v>23502</v>
      </c>
      <c r="J44" s="14">
        <v>7012</v>
      </c>
      <c r="K44" s="14">
        <v>163</v>
      </c>
      <c r="L44" s="14">
        <v>124</v>
      </c>
    </row>
    <row r="45" spans="2:12" ht="14" customHeight="1" x14ac:dyDescent="0.2">
      <c r="B45" s="10" t="s">
        <v>60</v>
      </c>
      <c r="C45" s="56" t="s">
        <v>100</v>
      </c>
      <c r="D45" s="14">
        <v>1740</v>
      </c>
      <c r="E45" s="14">
        <v>19137</v>
      </c>
      <c r="F45" s="14">
        <v>191</v>
      </c>
      <c r="G45" s="14">
        <v>3</v>
      </c>
      <c r="H45" s="14">
        <v>2118</v>
      </c>
      <c r="I45" s="14">
        <v>29625</v>
      </c>
      <c r="J45" s="14">
        <v>4349</v>
      </c>
      <c r="K45" s="14">
        <v>114</v>
      </c>
      <c r="L45" s="14">
        <v>47</v>
      </c>
    </row>
    <row r="46" spans="2:12" ht="14" customHeight="1" x14ac:dyDescent="0.2">
      <c r="B46" s="10" t="s">
        <v>59</v>
      </c>
      <c r="C46" s="14">
        <v>2</v>
      </c>
      <c r="D46" s="14">
        <v>706</v>
      </c>
      <c r="E46" s="14">
        <v>1317</v>
      </c>
      <c r="F46" s="14">
        <v>26</v>
      </c>
      <c r="G46" s="14">
        <v>4</v>
      </c>
      <c r="H46" s="14">
        <v>130</v>
      </c>
      <c r="I46" s="14">
        <v>1537</v>
      </c>
      <c r="J46" s="14">
        <v>452</v>
      </c>
      <c r="K46" s="14">
        <v>4</v>
      </c>
      <c r="L46" s="56" t="s">
        <v>100</v>
      </c>
    </row>
    <row r="47" spans="2:12" ht="14" customHeight="1" x14ac:dyDescent="0.2">
      <c r="B47" s="10" t="s">
        <v>62</v>
      </c>
      <c r="C47" s="14">
        <v>14</v>
      </c>
      <c r="D47" s="14">
        <v>3617</v>
      </c>
      <c r="E47" s="14">
        <v>11564</v>
      </c>
      <c r="F47" s="14">
        <v>433</v>
      </c>
      <c r="G47" s="14">
        <v>55</v>
      </c>
      <c r="H47" s="14">
        <v>1761</v>
      </c>
      <c r="I47" s="14">
        <v>22456</v>
      </c>
      <c r="J47" s="14">
        <v>6903</v>
      </c>
      <c r="K47" s="14">
        <v>578</v>
      </c>
      <c r="L47" s="14">
        <v>102</v>
      </c>
    </row>
    <row r="48" spans="2:12" ht="14" customHeight="1" x14ac:dyDescent="0.2">
      <c r="B48" s="10" t="s">
        <v>63</v>
      </c>
      <c r="C48" s="14">
        <v>342</v>
      </c>
      <c r="D48" s="14">
        <v>40188</v>
      </c>
      <c r="E48" s="14">
        <v>24705</v>
      </c>
      <c r="F48" s="14">
        <v>254</v>
      </c>
      <c r="G48" s="14">
        <v>13</v>
      </c>
      <c r="H48" s="14">
        <v>1271</v>
      </c>
      <c r="I48" s="14">
        <v>12630</v>
      </c>
      <c r="J48" s="14">
        <v>1604</v>
      </c>
      <c r="K48" s="14">
        <v>20</v>
      </c>
      <c r="L48" s="14">
        <v>358</v>
      </c>
    </row>
    <row r="49" spans="2:12" ht="14" customHeight="1" x14ac:dyDescent="0.2">
      <c r="B49" s="10" t="s">
        <v>69</v>
      </c>
      <c r="C49" s="14">
        <v>2</v>
      </c>
      <c r="D49" s="14">
        <v>919</v>
      </c>
      <c r="E49" s="14">
        <v>939</v>
      </c>
      <c r="F49" s="14">
        <v>8</v>
      </c>
      <c r="G49" s="56" t="s">
        <v>100</v>
      </c>
      <c r="H49" s="14">
        <v>32</v>
      </c>
      <c r="I49" s="14">
        <v>723</v>
      </c>
      <c r="J49" s="14">
        <v>245</v>
      </c>
      <c r="K49" s="14">
        <v>16</v>
      </c>
      <c r="L49" s="14">
        <v>1</v>
      </c>
    </row>
    <row r="50" spans="2:12" ht="14" customHeight="1" x14ac:dyDescent="0.2">
      <c r="B50" s="10" t="s">
        <v>64</v>
      </c>
      <c r="C50" s="14">
        <v>28</v>
      </c>
      <c r="D50" s="14">
        <v>2321</v>
      </c>
      <c r="E50" s="14">
        <v>2962</v>
      </c>
      <c r="F50" s="14">
        <v>102</v>
      </c>
      <c r="G50" s="14">
        <v>11</v>
      </c>
      <c r="H50" s="14">
        <v>398</v>
      </c>
      <c r="I50" s="14">
        <v>7438</v>
      </c>
      <c r="J50" s="14">
        <v>1666</v>
      </c>
      <c r="K50" s="14">
        <v>619</v>
      </c>
      <c r="L50" s="14">
        <v>9</v>
      </c>
    </row>
    <row r="51" spans="2:12" ht="14" customHeight="1" x14ac:dyDescent="0.2">
      <c r="B51" s="10" t="s">
        <v>65</v>
      </c>
      <c r="C51" s="14">
        <v>185</v>
      </c>
      <c r="D51" s="14">
        <v>25680</v>
      </c>
      <c r="E51" s="14">
        <v>20743</v>
      </c>
      <c r="F51" s="14">
        <v>310</v>
      </c>
      <c r="G51" s="14">
        <v>29</v>
      </c>
      <c r="H51" s="14">
        <v>1529</v>
      </c>
      <c r="I51" s="14">
        <v>29657</v>
      </c>
      <c r="J51" s="14">
        <v>3323</v>
      </c>
      <c r="K51" s="14">
        <v>108</v>
      </c>
      <c r="L51" s="14">
        <v>53</v>
      </c>
    </row>
    <row r="52" spans="2:12" ht="14" customHeight="1" x14ac:dyDescent="0.2">
      <c r="B52" s="10" t="s">
        <v>66</v>
      </c>
      <c r="C52" s="14">
        <v>7</v>
      </c>
      <c r="D52" s="14">
        <v>1293</v>
      </c>
      <c r="E52" s="14">
        <v>2257</v>
      </c>
      <c r="F52" s="14">
        <v>38</v>
      </c>
      <c r="G52" s="14">
        <v>4</v>
      </c>
      <c r="H52" s="14">
        <v>124</v>
      </c>
      <c r="I52" s="14">
        <v>1890</v>
      </c>
      <c r="J52" s="14">
        <v>352</v>
      </c>
      <c r="K52" s="14">
        <v>13</v>
      </c>
      <c r="L52" s="14">
        <v>20</v>
      </c>
    </row>
    <row r="53" spans="2:12" ht="14" customHeight="1" x14ac:dyDescent="0.2">
      <c r="B53" s="10" t="s">
        <v>67</v>
      </c>
      <c r="C53" s="14">
        <v>18</v>
      </c>
      <c r="D53" s="14">
        <v>3295</v>
      </c>
      <c r="E53" s="14">
        <v>4106</v>
      </c>
      <c r="F53" s="14">
        <v>76</v>
      </c>
      <c r="G53" s="14">
        <v>16</v>
      </c>
      <c r="H53" s="14">
        <v>266</v>
      </c>
      <c r="I53" s="14">
        <v>4423</v>
      </c>
      <c r="J53" s="14">
        <v>740</v>
      </c>
      <c r="K53" s="14">
        <v>70</v>
      </c>
      <c r="L53" s="14">
        <v>12</v>
      </c>
    </row>
    <row r="54" spans="2:12" ht="14" customHeight="1" x14ac:dyDescent="0.2">
      <c r="B54" s="86" t="s">
        <v>68</v>
      </c>
      <c r="C54" s="46" t="s">
        <v>100</v>
      </c>
      <c r="D54" s="154">
        <v>1</v>
      </c>
      <c r="E54" s="154">
        <v>2</v>
      </c>
      <c r="F54" s="46" t="s">
        <v>100</v>
      </c>
      <c r="G54" s="46" t="s">
        <v>100</v>
      </c>
      <c r="H54" s="46" t="s">
        <v>100</v>
      </c>
      <c r="I54" s="154">
        <v>6</v>
      </c>
      <c r="J54" s="154">
        <v>2</v>
      </c>
      <c r="K54" s="46" t="s">
        <v>100</v>
      </c>
      <c r="L54" s="46" t="s">
        <v>100</v>
      </c>
    </row>
    <row r="55" spans="2:12" x14ac:dyDescent="0.2">
      <c r="B55" s="32" t="s">
        <v>98</v>
      </c>
    </row>
  </sheetData>
  <mergeCells count="12">
    <mergeCell ref="L5:L6"/>
    <mergeCell ref="B2:L2"/>
    <mergeCell ref="B3:L3"/>
    <mergeCell ref="G5:G6"/>
    <mergeCell ref="C5:C6"/>
    <mergeCell ref="D5:D6"/>
    <mergeCell ref="E5:E6"/>
    <mergeCell ref="F5:F6"/>
    <mergeCell ref="H5:H6"/>
    <mergeCell ref="I5:I6"/>
    <mergeCell ref="J5:J6"/>
    <mergeCell ref="K5:K6"/>
  </mergeCells>
  <printOptions horizontalCentered="1"/>
  <pageMargins left="0" right="0" top="0.98425196850393704" bottom="0" header="0.23622047244094491"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6"/>
  <sheetViews>
    <sheetView workbookViewId="0"/>
  </sheetViews>
  <sheetFormatPr defaultColWidth="9.1796875" defaultRowHeight="12.5" outlineLevelRow="1" x14ac:dyDescent="0.3"/>
  <cols>
    <col min="1" max="1" width="3.6328125" style="1" customWidth="1"/>
    <col min="2" max="2" width="57" style="101" customWidth="1"/>
    <col min="3" max="7" width="9.1796875" style="3" customWidth="1"/>
    <col min="8" max="8" width="10.81640625" style="1" customWidth="1"/>
    <col min="9" max="158" width="9.1796875" style="1"/>
    <col min="159" max="159" width="51.1796875" style="1" customWidth="1"/>
    <col min="160" max="167" width="9.81640625" style="1" customWidth="1"/>
    <col min="168" max="414" width="9.1796875" style="1"/>
    <col min="415" max="415" width="51.1796875" style="1" customWidth="1"/>
    <col min="416" max="423" width="9.81640625" style="1" customWidth="1"/>
    <col min="424" max="670" width="9.1796875" style="1"/>
    <col min="671" max="671" width="51.1796875" style="1" customWidth="1"/>
    <col min="672" max="679" width="9.81640625" style="1" customWidth="1"/>
    <col min="680" max="926" width="9.1796875" style="1"/>
    <col min="927" max="927" width="51.1796875" style="1" customWidth="1"/>
    <col min="928" max="935" width="9.81640625" style="1" customWidth="1"/>
    <col min="936" max="1182" width="9.1796875" style="1"/>
    <col min="1183" max="1183" width="51.1796875" style="1" customWidth="1"/>
    <col min="1184" max="1191" width="9.81640625" style="1" customWidth="1"/>
    <col min="1192" max="1438" width="9.1796875" style="1"/>
    <col min="1439" max="1439" width="51.1796875" style="1" customWidth="1"/>
    <col min="1440" max="1447" width="9.81640625" style="1" customWidth="1"/>
    <col min="1448" max="1694" width="9.1796875" style="1"/>
    <col min="1695" max="1695" width="51.1796875" style="1" customWidth="1"/>
    <col min="1696" max="1703" width="9.81640625" style="1" customWidth="1"/>
    <col min="1704" max="1950" width="9.1796875" style="1"/>
    <col min="1951" max="1951" width="51.1796875" style="1" customWidth="1"/>
    <col min="1952" max="1959" width="9.81640625" style="1" customWidth="1"/>
    <col min="1960" max="2206" width="9.1796875" style="1"/>
    <col min="2207" max="2207" width="51.1796875" style="1" customWidth="1"/>
    <col min="2208" max="2215" width="9.81640625" style="1" customWidth="1"/>
    <col min="2216" max="2462" width="9.1796875" style="1"/>
    <col min="2463" max="2463" width="51.1796875" style="1" customWidth="1"/>
    <col min="2464" max="2471" width="9.81640625" style="1" customWidth="1"/>
    <col min="2472" max="2718" width="9.1796875" style="1"/>
    <col min="2719" max="2719" width="51.1796875" style="1" customWidth="1"/>
    <col min="2720" max="2727" width="9.81640625" style="1" customWidth="1"/>
    <col min="2728" max="2974" width="9.1796875" style="1"/>
    <col min="2975" max="2975" width="51.1796875" style="1" customWidth="1"/>
    <col min="2976" max="2983" width="9.81640625" style="1" customWidth="1"/>
    <col min="2984" max="3230" width="9.1796875" style="1"/>
    <col min="3231" max="3231" width="51.1796875" style="1" customWidth="1"/>
    <col min="3232" max="3239" width="9.81640625" style="1" customWidth="1"/>
    <col min="3240" max="3486" width="9.1796875" style="1"/>
    <col min="3487" max="3487" width="51.1796875" style="1" customWidth="1"/>
    <col min="3488" max="3495" width="9.81640625" style="1" customWidth="1"/>
    <col min="3496" max="3742" width="9.1796875" style="1"/>
    <col min="3743" max="3743" width="51.1796875" style="1" customWidth="1"/>
    <col min="3744" max="3751" width="9.81640625" style="1" customWidth="1"/>
    <col min="3752" max="3998" width="9.1796875" style="1"/>
    <col min="3999" max="3999" width="51.1796875" style="1" customWidth="1"/>
    <col min="4000" max="4007" width="9.81640625" style="1" customWidth="1"/>
    <col min="4008" max="4254" width="9.1796875" style="1"/>
    <col min="4255" max="4255" width="51.1796875" style="1" customWidth="1"/>
    <col min="4256" max="4263" width="9.81640625" style="1" customWidth="1"/>
    <col min="4264" max="4510" width="9.1796875" style="1"/>
    <col min="4511" max="4511" width="51.1796875" style="1" customWidth="1"/>
    <col min="4512" max="4519" width="9.81640625" style="1" customWidth="1"/>
    <col min="4520" max="4766" width="9.1796875" style="1"/>
    <col min="4767" max="4767" width="51.1796875" style="1" customWidth="1"/>
    <col min="4768" max="4775" width="9.81640625" style="1" customWidth="1"/>
    <col min="4776" max="5022" width="9.1796875" style="1"/>
    <col min="5023" max="5023" width="51.1796875" style="1" customWidth="1"/>
    <col min="5024" max="5031" width="9.81640625" style="1" customWidth="1"/>
    <col min="5032" max="5278" width="9.1796875" style="1"/>
    <col min="5279" max="5279" width="51.1796875" style="1" customWidth="1"/>
    <col min="5280" max="5287" width="9.81640625" style="1" customWidth="1"/>
    <col min="5288" max="5534" width="9.1796875" style="1"/>
    <col min="5535" max="5535" width="51.1796875" style="1" customWidth="1"/>
    <col min="5536" max="5543" width="9.81640625" style="1" customWidth="1"/>
    <col min="5544" max="5790" width="9.1796875" style="1"/>
    <col min="5791" max="5791" width="51.1796875" style="1" customWidth="1"/>
    <col min="5792" max="5799" width="9.81640625" style="1" customWidth="1"/>
    <col min="5800" max="6046" width="9.1796875" style="1"/>
    <col min="6047" max="6047" width="51.1796875" style="1" customWidth="1"/>
    <col min="6048" max="6055" width="9.81640625" style="1" customWidth="1"/>
    <col min="6056" max="6302" width="9.1796875" style="1"/>
    <col min="6303" max="6303" width="51.1796875" style="1" customWidth="1"/>
    <col min="6304" max="6311" width="9.81640625" style="1" customWidth="1"/>
    <col min="6312" max="6558" width="9.1796875" style="1"/>
    <col min="6559" max="6559" width="51.1796875" style="1" customWidth="1"/>
    <col min="6560" max="6567" width="9.81640625" style="1" customWidth="1"/>
    <col min="6568" max="6814" width="9.1796875" style="1"/>
    <col min="6815" max="6815" width="51.1796875" style="1" customWidth="1"/>
    <col min="6816" max="6823" width="9.81640625" style="1" customWidth="1"/>
    <col min="6824" max="7070" width="9.1796875" style="1"/>
    <col min="7071" max="7071" width="51.1796875" style="1" customWidth="1"/>
    <col min="7072" max="7079" width="9.81640625" style="1" customWidth="1"/>
    <col min="7080" max="7326" width="9.1796875" style="1"/>
    <col min="7327" max="7327" width="51.1796875" style="1" customWidth="1"/>
    <col min="7328" max="7335" width="9.81640625" style="1" customWidth="1"/>
    <col min="7336" max="7582" width="9.1796875" style="1"/>
    <col min="7583" max="7583" width="51.1796875" style="1" customWidth="1"/>
    <col min="7584" max="7591" width="9.81640625" style="1" customWidth="1"/>
    <col min="7592" max="7838" width="9.1796875" style="1"/>
    <col min="7839" max="7839" width="51.1796875" style="1" customWidth="1"/>
    <col min="7840" max="7847" width="9.81640625" style="1" customWidth="1"/>
    <col min="7848" max="8094" width="9.1796875" style="1"/>
    <col min="8095" max="8095" width="51.1796875" style="1" customWidth="1"/>
    <col min="8096" max="8103" width="9.81640625" style="1" customWidth="1"/>
    <col min="8104" max="8350" width="9.1796875" style="1"/>
    <col min="8351" max="8351" width="51.1796875" style="1" customWidth="1"/>
    <col min="8352" max="8359" width="9.81640625" style="1" customWidth="1"/>
    <col min="8360" max="8606" width="9.1796875" style="1"/>
    <col min="8607" max="8607" width="51.1796875" style="1" customWidth="1"/>
    <col min="8608" max="8615" width="9.81640625" style="1" customWidth="1"/>
    <col min="8616" max="8862" width="9.1796875" style="1"/>
    <col min="8863" max="8863" width="51.1796875" style="1" customWidth="1"/>
    <col min="8864" max="8871" width="9.81640625" style="1" customWidth="1"/>
    <col min="8872" max="9118" width="9.1796875" style="1"/>
    <col min="9119" max="9119" width="51.1796875" style="1" customWidth="1"/>
    <col min="9120" max="9127" width="9.81640625" style="1" customWidth="1"/>
    <col min="9128" max="9374" width="9.1796875" style="1"/>
    <col min="9375" max="9375" width="51.1796875" style="1" customWidth="1"/>
    <col min="9376" max="9383" width="9.81640625" style="1" customWidth="1"/>
    <col min="9384" max="9630" width="9.1796875" style="1"/>
    <col min="9631" max="9631" width="51.1796875" style="1" customWidth="1"/>
    <col min="9632" max="9639" width="9.81640625" style="1" customWidth="1"/>
    <col min="9640" max="9886" width="9.1796875" style="1"/>
    <col min="9887" max="9887" width="51.1796875" style="1" customWidth="1"/>
    <col min="9888" max="9895" width="9.81640625" style="1" customWidth="1"/>
    <col min="9896" max="10142" width="9.1796875" style="1"/>
    <col min="10143" max="10143" width="51.1796875" style="1" customWidth="1"/>
    <col min="10144" max="10151" width="9.81640625" style="1" customWidth="1"/>
    <col min="10152" max="10398" width="9.1796875" style="1"/>
    <col min="10399" max="10399" width="51.1796875" style="1" customWidth="1"/>
    <col min="10400" max="10407" width="9.81640625" style="1" customWidth="1"/>
    <col min="10408" max="10654" width="9.1796875" style="1"/>
    <col min="10655" max="10655" width="51.1796875" style="1" customWidth="1"/>
    <col min="10656" max="10663" width="9.81640625" style="1" customWidth="1"/>
    <col min="10664" max="10910" width="9.1796875" style="1"/>
    <col min="10911" max="10911" width="51.1796875" style="1" customWidth="1"/>
    <col min="10912" max="10919" width="9.81640625" style="1" customWidth="1"/>
    <col min="10920" max="11166" width="9.1796875" style="1"/>
    <col min="11167" max="11167" width="51.1796875" style="1" customWidth="1"/>
    <col min="11168" max="11175" width="9.81640625" style="1" customWidth="1"/>
    <col min="11176" max="11422" width="9.1796875" style="1"/>
    <col min="11423" max="11423" width="51.1796875" style="1" customWidth="1"/>
    <col min="11424" max="11431" width="9.81640625" style="1" customWidth="1"/>
    <col min="11432" max="11678" width="9.1796875" style="1"/>
    <col min="11679" max="11679" width="51.1796875" style="1" customWidth="1"/>
    <col min="11680" max="11687" width="9.81640625" style="1" customWidth="1"/>
    <col min="11688" max="11934" width="9.1796875" style="1"/>
    <col min="11935" max="11935" width="51.1796875" style="1" customWidth="1"/>
    <col min="11936" max="11943" width="9.81640625" style="1" customWidth="1"/>
    <col min="11944" max="12190" width="9.1796875" style="1"/>
    <col min="12191" max="12191" width="51.1796875" style="1" customWidth="1"/>
    <col min="12192" max="12199" width="9.81640625" style="1" customWidth="1"/>
    <col min="12200" max="12446" width="9.1796875" style="1"/>
    <col min="12447" max="12447" width="51.1796875" style="1" customWidth="1"/>
    <col min="12448" max="12455" width="9.81640625" style="1" customWidth="1"/>
    <col min="12456" max="12702" width="9.1796875" style="1"/>
    <col min="12703" max="12703" width="51.1796875" style="1" customWidth="1"/>
    <col min="12704" max="12711" width="9.81640625" style="1" customWidth="1"/>
    <col min="12712" max="12958" width="9.1796875" style="1"/>
    <col min="12959" max="12959" width="51.1796875" style="1" customWidth="1"/>
    <col min="12960" max="12967" width="9.81640625" style="1" customWidth="1"/>
    <col min="12968" max="13214" width="9.1796875" style="1"/>
    <col min="13215" max="13215" width="51.1796875" style="1" customWidth="1"/>
    <col min="13216" max="13223" width="9.81640625" style="1" customWidth="1"/>
    <col min="13224" max="13470" width="9.1796875" style="1"/>
    <col min="13471" max="13471" width="51.1796875" style="1" customWidth="1"/>
    <col min="13472" max="13479" width="9.81640625" style="1" customWidth="1"/>
    <col min="13480" max="13726" width="9.1796875" style="1"/>
    <col min="13727" max="13727" width="51.1796875" style="1" customWidth="1"/>
    <col min="13728" max="13735" width="9.81640625" style="1" customWidth="1"/>
    <col min="13736" max="13982" width="9.1796875" style="1"/>
    <col min="13983" max="13983" width="51.1796875" style="1" customWidth="1"/>
    <col min="13984" max="13991" width="9.81640625" style="1" customWidth="1"/>
    <col min="13992" max="14238" width="9.1796875" style="1"/>
    <col min="14239" max="14239" width="51.1796875" style="1" customWidth="1"/>
    <col min="14240" max="14247" width="9.81640625" style="1" customWidth="1"/>
    <col min="14248" max="14494" width="9.1796875" style="1"/>
    <col min="14495" max="14495" width="51.1796875" style="1" customWidth="1"/>
    <col min="14496" max="14503" width="9.81640625" style="1" customWidth="1"/>
    <col min="14504" max="14750" width="9.1796875" style="1"/>
    <col min="14751" max="14751" width="51.1796875" style="1" customWidth="1"/>
    <col min="14752" max="14759" width="9.81640625" style="1" customWidth="1"/>
    <col min="14760" max="15006" width="9.1796875" style="1"/>
    <col min="15007" max="15007" width="51.1796875" style="1" customWidth="1"/>
    <col min="15008" max="15015" width="9.81640625" style="1" customWidth="1"/>
    <col min="15016" max="15262" width="9.1796875" style="1"/>
    <col min="15263" max="15263" width="51.1796875" style="1" customWidth="1"/>
    <col min="15264" max="15271" width="9.81640625" style="1" customWidth="1"/>
    <col min="15272" max="15518" width="9.1796875" style="1"/>
    <col min="15519" max="15519" width="51.1796875" style="1" customWidth="1"/>
    <col min="15520" max="15527" width="9.81640625" style="1" customWidth="1"/>
    <col min="15528" max="15774" width="9.1796875" style="1"/>
    <col min="15775" max="15775" width="51.1796875" style="1" customWidth="1"/>
    <col min="15776" max="15783" width="9.81640625" style="1" customWidth="1"/>
    <col min="15784" max="16030" width="9.1796875" style="1"/>
    <col min="16031" max="16031" width="51.1796875" style="1" customWidth="1"/>
    <col min="16032" max="16039" width="9.81640625" style="1" customWidth="1"/>
    <col min="16040" max="16384" width="9.1796875" style="1"/>
  </cols>
  <sheetData>
    <row r="1" spans="2:9" ht="14" x14ac:dyDescent="0.3">
      <c r="H1" s="36" t="s">
        <v>138</v>
      </c>
    </row>
    <row r="2" spans="2:9" ht="29" customHeight="1" x14ac:dyDescent="0.3">
      <c r="B2" s="176" t="s">
        <v>139</v>
      </c>
      <c r="C2" s="176"/>
      <c r="D2" s="176"/>
      <c r="E2" s="176"/>
      <c r="F2" s="176"/>
      <c r="G2" s="176"/>
      <c r="H2" s="176"/>
    </row>
    <row r="3" spans="2:9" x14ac:dyDescent="0.3">
      <c r="B3" s="177">
        <v>2020</v>
      </c>
      <c r="C3" s="177"/>
      <c r="D3" s="177"/>
      <c r="E3" s="177"/>
      <c r="F3" s="177"/>
      <c r="G3" s="177"/>
      <c r="H3" s="177"/>
    </row>
    <row r="4" spans="2:9" x14ac:dyDescent="0.3">
      <c r="B4" s="102" t="s">
        <v>115</v>
      </c>
      <c r="C4" s="8"/>
      <c r="D4" s="8"/>
      <c r="E4" s="15"/>
      <c r="F4" s="15"/>
      <c r="G4" s="15"/>
      <c r="H4" s="15"/>
    </row>
    <row r="5" spans="2:9" x14ac:dyDescent="0.3">
      <c r="B5" s="37" t="s">
        <v>76</v>
      </c>
      <c r="C5" s="179" t="s">
        <v>0</v>
      </c>
      <c r="D5" s="178" t="s">
        <v>54</v>
      </c>
      <c r="E5" s="178" t="s">
        <v>44</v>
      </c>
      <c r="F5" s="178" t="s">
        <v>45</v>
      </c>
      <c r="G5" s="178" t="s">
        <v>55</v>
      </c>
      <c r="H5" s="178" t="s">
        <v>56</v>
      </c>
    </row>
    <row r="6" spans="2:9" x14ac:dyDescent="0.3">
      <c r="B6" s="103" t="s">
        <v>46</v>
      </c>
      <c r="C6" s="179"/>
      <c r="D6" s="178"/>
      <c r="E6" s="178"/>
      <c r="F6" s="178"/>
      <c r="G6" s="178"/>
      <c r="H6" s="178"/>
    </row>
    <row r="7" spans="2:9" ht="14" customHeight="1" x14ac:dyDescent="0.3">
      <c r="B7" s="105" t="s">
        <v>0</v>
      </c>
      <c r="C7" s="38">
        <v>2897030</v>
      </c>
      <c r="D7" s="39">
        <v>565445</v>
      </c>
      <c r="E7" s="39">
        <v>734314</v>
      </c>
      <c r="F7" s="39">
        <v>660233</v>
      </c>
      <c r="G7" s="39">
        <v>204993</v>
      </c>
      <c r="H7" s="39">
        <v>732045</v>
      </c>
    </row>
    <row r="8" spans="2:9" ht="14" customHeight="1" x14ac:dyDescent="0.3">
      <c r="B8" s="102" t="s">
        <v>53</v>
      </c>
      <c r="C8" s="60">
        <v>69430</v>
      </c>
      <c r="D8" s="15">
        <v>27614</v>
      </c>
      <c r="E8" s="15">
        <v>22475</v>
      </c>
      <c r="F8" s="15">
        <v>14343</v>
      </c>
      <c r="G8" s="15">
        <v>3867</v>
      </c>
      <c r="H8" s="15">
        <v>1131</v>
      </c>
    </row>
    <row r="9" spans="2:9" ht="14" customHeight="1" x14ac:dyDescent="0.3">
      <c r="B9" s="102" t="s">
        <v>47</v>
      </c>
      <c r="C9" s="60">
        <v>8169</v>
      </c>
      <c r="D9" s="15">
        <v>1127</v>
      </c>
      <c r="E9" s="15">
        <v>3097</v>
      </c>
      <c r="F9" s="15">
        <v>1868</v>
      </c>
      <c r="G9" s="15">
        <v>843</v>
      </c>
      <c r="H9" s="15">
        <v>1234</v>
      </c>
    </row>
    <row r="10" spans="2:9" ht="14" customHeight="1" x14ac:dyDescent="0.3">
      <c r="B10" s="102" t="s">
        <v>48</v>
      </c>
      <c r="C10" s="58">
        <f>+SUM(C11:C34)</f>
        <v>615619</v>
      </c>
      <c r="D10" s="14">
        <f t="shared" ref="D10:G10" si="0">+SUM(D11:D34)</f>
        <v>64190</v>
      </c>
      <c r="E10" s="14">
        <f t="shared" si="0"/>
        <v>171801</v>
      </c>
      <c r="F10" s="14">
        <f>+SUM(F11:F34)</f>
        <v>212188</v>
      </c>
      <c r="G10" s="14">
        <f t="shared" si="0"/>
        <v>61985</v>
      </c>
      <c r="H10" s="14">
        <f>+SUM(H11:H34)</f>
        <v>105455</v>
      </c>
    </row>
    <row r="11" spans="2:9" s="98" customFormat="1" ht="14" hidden="1" customHeight="1" outlineLevel="1" x14ac:dyDescent="0.35">
      <c r="B11" s="99" t="s">
        <v>291</v>
      </c>
      <c r="C11" s="109">
        <v>76129</v>
      </c>
      <c r="D11" s="110">
        <v>10902</v>
      </c>
      <c r="E11" s="110">
        <v>22703</v>
      </c>
      <c r="F11" s="110">
        <v>25626</v>
      </c>
      <c r="G11" s="110">
        <v>9172</v>
      </c>
      <c r="H11" s="110">
        <v>7726</v>
      </c>
      <c r="I11" s="14"/>
    </row>
    <row r="12" spans="2:9" s="98" customFormat="1" ht="14" hidden="1" customHeight="1" outlineLevel="1" x14ac:dyDescent="0.35">
      <c r="B12" s="99" t="s">
        <v>292</v>
      </c>
      <c r="C12" s="109">
        <v>12928</v>
      </c>
      <c r="D12" s="110">
        <v>1274</v>
      </c>
      <c r="E12" s="110">
        <v>3713</v>
      </c>
      <c r="F12" s="110">
        <v>3733</v>
      </c>
      <c r="G12" s="110">
        <v>347</v>
      </c>
      <c r="H12" s="110">
        <v>3861</v>
      </c>
      <c r="I12" s="14"/>
    </row>
    <row r="13" spans="2:9" s="98" customFormat="1" ht="14" hidden="1" customHeight="1" outlineLevel="1" x14ac:dyDescent="0.35">
      <c r="B13" s="99" t="s">
        <v>293</v>
      </c>
      <c r="C13" s="109">
        <v>487</v>
      </c>
      <c r="D13" s="139" t="s">
        <v>100</v>
      </c>
      <c r="E13" s="139" t="s">
        <v>100</v>
      </c>
      <c r="F13" s="139" t="s">
        <v>100</v>
      </c>
      <c r="G13" s="110">
        <v>487</v>
      </c>
      <c r="H13" s="139" t="s">
        <v>100</v>
      </c>
      <c r="I13" s="14"/>
    </row>
    <row r="14" spans="2:9" s="98" customFormat="1" ht="14" hidden="1" customHeight="1" outlineLevel="1" x14ac:dyDescent="0.35">
      <c r="B14" s="99" t="s">
        <v>294</v>
      </c>
      <c r="C14" s="109">
        <v>38791</v>
      </c>
      <c r="D14" s="110">
        <v>2705</v>
      </c>
      <c r="E14" s="110">
        <v>9700</v>
      </c>
      <c r="F14" s="110">
        <v>16352</v>
      </c>
      <c r="G14" s="110">
        <v>4133</v>
      </c>
      <c r="H14" s="110">
        <v>5901</v>
      </c>
      <c r="I14" s="14"/>
    </row>
    <row r="15" spans="2:9" s="98" customFormat="1" ht="14" hidden="1" customHeight="1" outlineLevel="1" x14ac:dyDescent="0.35">
      <c r="B15" s="99" t="s">
        <v>295</v>
      </c>
      <c r="C15" s="109">
        <v>68260</v>
      </c>
      <c r="D15" s="110">
        <v>6246</v>
      </c>
      <c r="E15" s="110">
        <v>25319</v>
      </c>
      <c r="F15" s="110">
        <v>31157</v>
      </c>
      <c r="G15" s="110">
        <v>2665</v>
      </c>
      <c r="H15" s="110">
        <v>2873</v>
      </c>
      <c r="I15" s="14"/>
    </row>
    <row r="16" spans="2:9" s="98" customFormat="1" ht="14" hidden="1" customHeight="1" outlineLevel="1" x14ac:dyDescent="0.35">
      <c r="B16" s="99" t="s">
        <v>296</v>
      </c>
      <c r="C16" s="109">
        <v>40773</v>
      </c>
      <c r="D16" s="110">
        <v>2710</v>
      </c>
      <c r="E16" s="110">
        <v>12975</v>
      </c>
      <c r="F16" s="110">
        <v>18424</v>
      </c>
      <c r="G16" s="110">
        <v>2306</v>
      </c>
      <c r="H16" s="110">
        <v>4358</v>
      </c>
      <c r="I16" s="14"/>
    </row>
    <row r="17" spans="2:9" s="98" customFormat="1" ht="14" hidden="1" customHeight="1" outlineLevel="1" x14ac:dyDescent="0.35">
      <c r="B17" s="99" t="s">
        <v>297</v>
      </c>
      <c r="C17" s="109">
        <v>23029</v>
      </c>
      <c r="D17" s="110">
        <v>4527</v>
      </c>
      <c r="E17" s="110">
        <v>8161</v>
      </c>
      <c r="F17" s="110">
        <v>5592</v>
      </c>
      <c r="G17" s="110">
        <v>2437</v>
      </c>
      <c r="H17" s="110">
        <v>2312</v>
      </c>
      <c r="I17" s="14"/>
    </row>
    <row r="18" spans="2:9" s="98" customFormat="1" ht="14" hidden="1" customHeight="1" outlineLevel="1" x14ac:dyDescent="0.35">
      <c r="B18" s="99" t="s">
        <v>298</v>
      </c>
      <c r="C18" s="109">
        <v>12739</v>
      </c>
      <c r="D18" s="110">
        <v>601</v>
      </c>
      <c r="E18" s="110">
        <v>2130</v>
      </c>
      <c r="F18" s="110">
        <v>5422</v>
      </c>
      <c r="G18" s="110">
        <v>2369</v>
      </c>
      <c r="H18" s="110">
        <v>2217</v>
      </c>
      <c r="I18" s="14"/>
    </row>
    <row r="19" spans="2:9" s="98" customFormat="1" ht="14" hidden="1" customHeight="1" outlineLevel="1" x14ac:dyDescent="0.35">
      <c r="B19" s="99" t="s">
        <v>299</v>
      </c>
      <c r="C19" s="109">
        <v>10733</v>
      </c>
      <c r="D19" s="110">
        <v>2250</v>
      </c>
      <c r="E19" s="110">
        <v>4865</v>
      </c>
      <c r="F19" s="110">
        <v>2609</v>
      </c>
      <c r="G19" s="110">
        <v>306</v>
      </c>
      <c r="H19" s="110">
        <v>703</v>
      </c>
      <c r="I19" s="14"/>
    </row>
    <row r="20" spans="2:9" s="98" customFormat="1" ht="14" hidden="1" customHeight="1" outlineLevel="1" x14ac:dyDescent="0.35">
      <c r="B20" s="99" t="s">
        <v>300</v>
      </c>
      <c r="C20" s="109">
        <v>1599</v>
      </c>
      <c r="D20" s="110">
        <v>11</v>
      </c>
      <c r="E20" s="110">
        <v>120</v>
      </c>
      <c r="F20" s="139" t="s">
        <v>100</v>
      </c>
      <c r="G20" s="139" t="s">
        <v>100</v>
      </c>
      <c r="H20" s="110">
        <v>1468</v>
      </c>
      <c r="I20" s="14"/>
    </row>
    <row r="21" spans="2:9" s="98" customFormat="1" ht="14" hidden="1" customHeight="1" outlineLevel="1" x14ac:dyDescent="0.35">
      <c r="B21" s="99" t="s">
        <v>301</v>
      </c>
      <c r="C21" s="109">
        <v>11741</v>
      </c>
      <c r="D21" s="110">
        <v>869</v>
      </c>
      <c r="E21" s="110">
        <v>2994</v>
      </c>
      <c r="F21" s="110">
        <v>5392</v>
      </c>
      <c r="G21" s="110">
        <v>848</v>
      </c>
      <c r="H21" s="110">
        <v>1638</v>
      </c>
      <c r="I21" s="14"/>
    </row>
    <row r="22" spans="2:9" s="98" customFormat="1" ht="14" hidden="1" customHeight="1" outlineLevel="1" x14ac:dyDescent="0.35">
      <c r="B22" s="99" t="s">
        <v>302</v>
      </c>
      <c r="C22" s="109">
        <v>9325</v>
      </c>
      <c r="D22" s="110">
        <v>123</v>
      </c>
      <c r="E22" s="110">
        <v>585</v>
      </c>
      <c r="F22" s="110">
        <v>2813</v>
      </c>
      <c r="G22" s="110">
        <v>2363</v>
      </c>
      <c r="H22" s="110">
        <v>3441</v>
      </c>
      <c r="I22" s="14"/>
    </row>
    <row r="23" spans="2:9" s="98" customFormat="1" ht="14" hidden="1" customHeight="1" outlineLevel="1" x14ac:dyDescent="0.35">
      <c r="B23" s="99" t="s">
        <v>303</v>
      </c>
      <c r="C23" s="109">
        <v>29428</v>
      </c>
      <c r="D23" s="110">
        <v>988</v>
      </c>
      <c r="E23" s="110">
        <v>6335</v>
      </c>
      <c r="F23" s="110">
        <v>11589</v>
      </c>
      <c r="G23" s="110">
        <v>4776</v>
      </c>
      <c r="H23" s="110">
        <v>5740</v>
      </c>
      <c r="I23" s="14"/>
    </row>
    <row r="24" spans="2:9" s="98" customFormat="1" ht="14" hidden="1" customHeight="1" outlineLevel="1" x14ac:dyDescent="0.35">
      <c r="B24" s="99" t="s">
        <v>304</v>
      </c>
      <c r="C24" s="109">
        <v>37172</v>
      </c>
      <c r="D24" s="110">
        <v>4063</v>
      </c>
      <c r="E24" s="110">
        <v>9692</v>
      </c>
      <c r="F24" s="110">
        <v>12403</v>
      </c>
      <c r="G24" s="110">
        <v>5112</v>
      </c>
      <c r="H24" s="110">
        <v>5902</v>
      </c>
      <c r="I24" s="14"/>
    </row>
    <row r="25" spans="2:9" s="98" customFormat="1" ht="14" hidden="1" customHeight="1" outlineLevel="1" x14ac:dyDescent="0.35">
      <c r="B25" s="99" t="s">
        <v>305</v>
      </c>
      <c r="C25" s="109">
        <v>8615</v>
      </c>
      <c r="D25" s="110">
        <v>350</v>
      </c>
      <c r="E25" s="110">
        <v>1402</v>
      </c>
      <c r="F25" s="110">
        <v>3975</v>
      </c>
      <c r="G25" s="110">
        <v>2362</v>
      </c>
      <c r="H25" s="110">
        <v>526</v>
      </c>
      <c r="I25" s="14"/>
    </row>
    <row r="26" spans="2:9" s="98" customFormat="1" ht="14" hidden="1" customHeight="1" outlineLevel="1" x14ac:dyDescent="0.35">
      <c r="B26" s="99" t="s">
        <v>306</v>
      </c>
      <c r="C26" s="109">
        <v>75920</v>
      </c>
      <c r="D26" s="110">
        <v>12890</v>
      </c>
      <c r="E26" s="110">
        <v>28206</v>
      </c>
      <c r="F26" s="110">
        <v>27139</v>
      </c>
      <c r="G26" s="110">
        <v>3766</v>
      </c>
      <c r="H26" s="110">
        <v>3919</v>
      </c>
      <c r="I26" s="14"/>
    </row>
    <row r="27" spans="2:9" s="98" customFormat="1" ht="14" hidden="1" customHeight="1" outlineLevel="1" x14ac:dyDescent="0.35">
      <c r="B27" s="99" t="s">
        <v>307</v>
      </c>
      <c r="C27" s="109">
        <v>12379</v>
      </c>
      <c r="D27" s="110">
        <v>254</v>
      </c>
      <c r="E27" s="110">
        <v>1051</v>
      </c>
      <c r="F27" s="110">
        <v>2700</v>
      </c>
      <c r="G27" s="110">
        <v>1074</v>
      </c>
      <c r="H27" s="110">
        <v>7300</v>
      </c>
      <c r="I27" s="14"/>
    </row>
    <row r="28" spans="2:9" s="98" customFormat="1" ht="14" hidden="1" customHeight="1" outlineLevel="1" x14ac:dyDescent="0.35">
      <c r="B28" s="99" t="s">
        <v>308</v>
      </c>
      <c r="C28" s="109">
        <v>18815</v>
      </c>
      <c r="D28" s="110">
        <v>524</v>
      </c>
      <c r="E28" s="110">
        <v>2410</v>
      </c>
      <c r="F28" s="110">
        <v>3523</v>
      </c>
      <c r="G28" s="110">
        <v>2850</v>
      </c>
      <c r="H28" s="110">
        <v>9508</v>
      </c>
      <c r="I28" s="14"/>
    </row>
    <row r="29" spans="2:9" s="98" customFormat="1" ht="14" hidden="1" customHeight="1" outlineLevel="1" x14ac:dyDescent="0.35">
      <c r="B29" s="99" t="s">
        <v>309</v>
      </c>
      <c r="C29" s="109">
        <v>22721</v>
      </c>
      <c r="D29" s="110">
        <v>1825</v>
      </c>
      <c r="E29" s="110">
        <v>6792</v>
      </c>
      <c r="F29" s="110">
        <v>9529</v>
      </c>
      <c r="G29" s="110">
        <v>2226</v>
      </c>
      <c r="H29" s="110">
        <v>2349</v>
      </c>
      <c r="I29" s="14"/>
    </row>
    <row r="30" spans="2:9" s="98" customFormat="1" ht="14" hidden="1" customHeight="1" outlineLevel="1" x14ac:dyDescent="0.35">
      <c r="B30" s="99" t="s">
        <v>310</v>
      </c>
      <c r="C30" s="109">
        <v>39350</v>
      </c>
      <c r="D30" s="110">
        <v>509</v>
      </c>
      <c r="E30" s="110">
        <v>1993</v>
      </c>
      <c r="F30" s="110">
        <v>6557</v>
      </c>
      <c r="G30" s="110">
        <v>7154</v>
      </c>
      <c r="H30" s="110">
        <v>23137</v>
      </c>
      <c r="I30" s="14"/>
    </row>
    <row r="31" spans="2:9" s="98" customFormat="1" ht="14" hidden="1" customHeight="1" outlineLevel="1" x14ac:dyDescent="0.35">
      <c r="B31" s="99" t="s">
        <v>311</v>
      </c>
      <c r="C31" s="109">
        <v>5450</v>
      </c>
      <c r="D31" s="110">
        <v>213</v>
      </c>
      <c r="E31" s="110">
        <v>973</v>
      </c>
      <c r="F31" s="110">
        <v>2422</v>
      </c>
      <c r="G31" s="110">
        <v>1285</v>
      </c>
      <c r="H31" s="110">
        <v>557</v>
      </c>
      <c r="I31" s="14"/>
    </row>
    <row r="32" spans="2:9" s="98" customFormat="1" ht="14" hidden="1" customHeight="1" outlineLevel="1" x14ac:dyDescent="0.35">
      <c r="B32" s="99" t="s">
        <v>312</v>
      </c>
      <c r="C32" s="109">
        <v>28443</v>
      </c>
      <c r="D32" s="110">
        <v>5126</v>
      </c>
      <c r="E32" s="110">
        <v>11011</v>
      </c>
      <c r="F32" s="110">
        <v>7505</v>
      </c>
      <c r="G32" s="110">
        <v>1183</v>
      </c>
      <c r="H32" s="110">
        <v>3618</v>
      </c>
      <c r="I32" s="14"/>
    </row>
    <row r="33" spans="2:9" s="98" customFormat="1" ht="14" hidden="1" customHeight="1" outlineLevel="1" x14ac:dyDescent="0.35">
      <c r="B33" s="99" t="s">
        <v>313</v>
      </c>
      <c r="C33" s="109">
        <v>12132</v>
      </c>
      <c r="D33" s="110">
        <v>2119</v>
      </c>
      <c r="E33" s="110">
        <v>3403</v>
      </c>
      <c r="F33" s="110">
        <v>3689</v>
      </c>
      <c r="G33" s="110">
        <v>1755</v>
      </c>
      <c r="H33" s="110">
        <v>1166</v>
      </c>
      <c r="I33" s="14"/>
    </row>
    <row r="34" spans="2:9" s="98" customFormat="1" ht="14" hidden="1" customHeight="1" outlineLevel="1" x14ac:dyDescent="0.35">
      <c r="B34" s="99" t="s">
        <v>314</v>
      </c>
      <c r="C34" s="109">
        <v>18660</v>
      </c>
      <c r="D34" s="110">
        <v>3111</v>
      </c>
      <c r="E34" s="110">
        <v>5268</v>
      </c>
      <c r="F34" s="110">
        <v>4037</v>
      </c>
      <c r="G34" s="110">
        <v>1009</v>
      </c>
      <c r="H34" s="110">
        <v>5235</v>
      </c>
      <c r="I34" s="14"/>
    </row>
    <row r="35" spans="2:9" ht="14" customHeight="1" collapsed="1" x14ac:dyDescent="0.3">
      <c r="B35" s="100" t="s">
        <v>57</v>
      </c>
      <c r="C35" s="61">
        <v>6673</v>
      </c>
      <c r="D35" s="14">
        <v>383</v>
      </c>
      <c r="E35" s="14">
        <v>896</v>
      </c>
      <c r="F35" s="14">
        <v>1190</v>
      </c>
      <c r="G35" s="14">
        <v>463</v>
      </c>
      <c r="H35" s="14">
        <v>3741</v>
      </c>
    </row>
    <row r="36" spans="2:9" ht="14" customHeight="1" x14ac:dyDescent="0.3">
      <c r="B36" s="100" t="s">
        <v>58</v>
      </c>
      <c r="C36" s="61">
        <v>25739</v>
      </c>
      <c r="D36" s="14">
        <v>1157</v>
      </c>
      <c r="E36" s="14">
        <v>3725</v>
      </c>
      <c r="F36" s="14">
        <v>8307</v>
      </c>
      <c r="G36" s="14">
        <v>6441</v>
      </c>
      <c r="H36" s="14">
        <v>6109</v>
      </c>
    </row>
    <row r="37" spans="2:9" ht="14" customHeight="1" x14ac:dyDescent="0.3">
      <c r="B37" s="102" t="s">
        <v>49</v>
      </c>
      <c r="C37" s="61">
        <v>233037</v>
      </c>
      <c r="D37" s="14">
        <v>72490</v>
      </c>
      <c r="E37" s="14">
        <v>90721</v>
      </c>
      <c r="F37" s="14">
        <v>48489</v>
      </c>
      <c r="G37" s="14">
        <v>11572</v>
      </c>
      <c r="H37" s="14">
        <v>9765</v>
      </c>
    </row>
    <row r="38" spans="2:9" ht="14" customHeight="1" x14ac:dyDescent="0.3">
      <c r="B38" s="100" t="s">
        <v>50</v>
      </c>
      <c r="C38" s="60">
        <f>+C39+C40+C41</f>
        <v>527777</v>
      </c>
      <c r="D38" s="15">
        <f t="shared" ref="D38:H38" si="1">+D39+D40+D41</f>
        <v>146555</v>
      </c>
      <c r="E38" s="15">
        <f t="shared" si="1"/>
        <v>138921</v>
      </c>
      <c r="F38" s="15">
        <f t="shared" si="1"/>
        <v>84019</v>
      </c>
      <c r="G38" s="15">
        <f t="shared" si="1"/>
        <v>22099</v>
      </c>
      <c r="H38" s="15">
        <f t="shared" si="1"/>
        <v>136183</v>
      </c>
    </row>
    <row r="39" spans="2:9" ht="14" hidden="1" customHeight="1" outlineLevel="1" x14ac:dyDescent="0.3">
      <c r="B39" s="99" t="s">
        <v>315</v>
      </c>
      <c r="C39" s="111">
        <v>67758</v>
      </c>
      <c r="D39" s="112">
        <v>26693</v>
      </c>
      <c r="E39" s="112">
        <v>19120</v>
      </c>
      <c r="F39" s="112">
        <v>14895</v>
      </c>
      <c r="G39" s="112">
        <v>3991</v>
      </c>
      <c r="H39" s="112">
        <v>3059</v>
      </c>
    </row>
    <row r="40" spans="2:9" ht="14" hidden="1" customHeight="1" outlineLevel="1" x14ac:dyDescent="0.3">
      <c r="B40" s="99" t="s">
        <v>316</v>
      </c>
      <c r="C40" s="111">
        <v>159890</v>
      </c>
      <c r="D40" s="112">
        <v>42319</v>
      </c>
      <c r="E40" s="112">
        <v>61571</v>
      </c>
      <c r="F40" s="112">
        <v>37422</v>
      </c>
      <c r="G40" s="112">
        <v>8918</v>
      </c>
      <c r="H40" s="112">
        <v>9660</v>
      </c>
    </row>
    <row r="41" spans="2:9" ht="14" hidden="1" customHeight="1" outlineLevel="1" x14ac:dyDescent="0.3">
      <c r="B41" s="99" t="s">
        <v>317</v>
      </c>
      <c r="C41" s="111">
        <v>300129</v>
      </c>
      <c r="D41" s="112">
        <v>77543</v>
      </c>
      <c r="E41" s="112">
        <v>58230</v>
      </c>
      <c r="F41" s="112">
        <v>31702</v>
      </c>
      <c r="G41" s="112">
        <v>9190</v>
      </c>
      <c r="H41" s="112">
        <v>123464</v>
      </c>
    </row>
    <row r="42" spans="2:9" ht="14" customHeight="1" collapsed="1" x14ac:dyDescent="0.3">
      <c r="B42" s="102" t="s">
        <v>51</v>
      </c>
      <c r="C42" s="60">
        <v>146910</v>
      </c>
      <c r="D42" s="15">
        <v>17556</v>
      </c>
      <c r="E42" s="15">
        <v>28407</v>
      </c>
      <c r="F42" s="15">
        <v>30685</v>
      </c>
      <c r="G42" s="15">
        <v>11926</v>
      </c>
      <c r="H42" s="15">
        <v>58336</v>
      </c>
    </row>
    <row r="43" spans="2:9" ht="14" customHeight="1" x14ac:dyDescent="0.3">
      <c r="B43" s="102" t="s">
        <v>52</v>
      </c>
      <c r="C43" s="60">
        <v>211690</v>
      </c>
      <c r="D43" s="15">
        <v>75555</v>
      </c>
      <c r="E43" s="15">
        <v>68032</v>
      </c>
      <c r="F43" s="15">
        <v>31916</v>
      </c>
      <c r="G43" s="15">
        <v>8187</v>
      </c>
      <c r="H43" s="15">
        <v>28000</v>
      </c>
    </row>
    <row r="44" spans="2:9" ht="14" customHeight="1" x14ac:dyDescent="0.3">
      <c r="B44" s="102" t="s">
        <v>61</v>
      </c>
      <c r="C44" s="60">
        <v>102523</v>
      </c>
      <c r="D44" s="15">
        <v>10060</v>
      </c>
      <c r="E44" s="15">
        <v>17374</v>
      </c>
      <c r="F44" s="15">
        <v>26041</v>
      </c>
      <c r="G44" s="15">
        <v>13901</v>
      </c>
      <c r="H44" s="15">
        <v>35147</v>
      </c>
    </row>
    <row r="45" spans="2:9" ht="14" customHeight="1" x14ac:dyDescent="0.3">
      <c r="B45" s="102" t="s">
        <v>60</v>
      </c>
      <c r="C45" s="60">
        <v>76065</v>
      </c>
      <c r="D45" s="15">
        <v>6375</v>
      </c>
      <c r="E45" s="15">
        <v>6961</v>
      </c>
      <c r="F45" s="15">
        <v>11556</v>
      </c>
      <c r="G45" s="15">
        <v>3427</v>
      </c>
      <c r="H45" s="15">
        <v>47746</v>
      </c>
    </row>
    <row r="46" spans="2:9" ht="14" customHeight="1" x14ac:dyDescent="0.3">
      <c r="B46" s="102" t="s">
        <v>59</v>
      </c>
      <c r="C46" s="60">
        <v>25552</v>
      </c>
      <c r="D46" s="15">
        <v>16209</v>
      </c>
      <c r="E46" s="15">
        <v>6817</v>
      </c>
      <c r="F46" s="15">
        <v>1834</v>
      </c>
      <c r="G46" s="15">
        <v>692</v>
      </c>
      <c r="H46" s="56" t="s">
        <v>100</v>
      </c>
    </row>
    <row r="47" spans="2:9" ht="14" customHeight="1" x14ac:dyDescent="0.3">
      <c r="B47" s="102" t="s">
        <v>62</v>
      </c>
      <c r="C47" s="60">
        <v>134165</v>
      </c>
      <c r="D47" s="15">
        <v>47446</v>
      </c>
      <c r="E47" s="15">
        <v>35228</v>
      </c>
      <c r="F47" s="15">
        <v>26698</v>
      </c>
      <c r="G47" s="15">
        <v>10470</v>
      </c>
      <c r="H47" s="15">
        <v>14323</v>
      </c>
    </row>
    <row r="48" spans="2:9" ht="14" customHeight="1" x14ac:dyDescent="0.3">
      <c r="B48" s="102" t="s">
        <v>63</v>
      </c>
      <c r="C48" s="60">
        <v>276951</v>
      </c>
      <c r="D48" s="15">
        <v>14639</v>
      </c>
      <c r="E48" s="15">
        <v>23442</v>
      </c>
      <c r="F48" s="15">
        <v>33073</v>
      </c>
      <c r="G48" s="15">
        <v>16919</v>
      </c>
      <c r="H48" s="15">
        <v>188878</v>
      </c>
    </row>
    <row r="49" spans="2:8" ht="14" customHeight="1" x14ac:dyDescent="0.3">
      <c r="B49" s="102" t="s">
        <v>69</v>
      </c>
      <c r="C49" s="60">
        <v>12427</v>
      </c>
      <c r="D49" s="15">
        <v>478</v>
      </c>
      <c r="E49" s="15">
        <v>8451</v>
      </c>
      <c r="F49" s="15">
        <v>3122</v>
      </c>
      <c r="G49" s="15">
        <v>376</v>
      </c>
      <c r="H49" s="56" t="s">
        <v>100</v>
      </c>
    </row>
    <row r="50" spans="2:8" ht="14" customHeight="1" x14ac:dyDescent="0.3">
      <c r="B50" s="102" t="s">
        <v>64</v>
      </c>
      <c r="C50" s="60">
        <v>57076</v>
      </c>
      <c r="D50" s="15">
        <v>6701</v>
      </c>
      <c r="E50" s="15">
        <v>17935</v>
      </c>
      <c r="F50" s="15">
        <v>17871</v>
      </c>
      <c r="G50" s="15">
        <v>5250</v>
      </c>
      <c r="H50" s="15">
        <v>9319</v>
      </c>
    </row>
    <row r="51" spans="2:8" ht="14" customHeight="1" x14ac:dyDescent="0.3">
      <c r="B51" s="102" t="s">
        <v>65</v>
      </c>
      <c r="C51" s="60">
        <v>280103</v>
      </c>
      <c r="D51" s="15">
        <v>26484</v>
      </c>
      <c r="E51" s="15">
        <v>65129</v>
      </c>
      <c r="F51" s="15">
        <v>86744</v>
      </c>
      <c r="G51" s="15">
        <v>20491</v>
      </c>
      <c r="H51" s="15">
        <v>81255</v>
      </c>
    </row>
    <row r="52" spans="2:8" ht="14" customHeight="1" x14ac:dyDescent="0.3">
      <c r="B52" s="102" t="s">
        <v>66</v>
      </c>
      <c r="C52" s="60">
        <v>25915</v>
      </c>
      <c r="D52" s="15">
        <v>6804</v>
      </c>
      <c r="E52" s="15">
        <v>7488</v>
      </c>
      <c r="F52" s="15">
        <v>7465</v>
      </c>
      <c r="G52" s="15">
        <v>3009</v>
      </c>
      <c r="H52" s="15">
        <v>1149</v>
      </c>
    </row>
    <row r="53" spans="2:8" ht="14" customHeight="1" x14ac:dyDescent="0.3">
      <c r="B53" s="102" t="s">
        <v>67</v>
      </c>
      <c r="C53" s="60">
        <v>61092</v>
      </c>
      <c r="D53" s="15">
        <v>23567</v>
      </c>
      <c r="E53" s="15">
        <v>17352</v>
      </c>
      <c r="F53" s="15">
        <v>12824</v>
      </c>
      <c r="G53" s="15">
        <v>3075</v>
      </c>
      <c r="H53" s="15">
        <v>4274</v>
      </c>
    </row>
    <row r="54" spans="2:8" ht="14" customHeight="1" x14ac:dyDescent="0.3">
      <c r="B54" s="104" t="s">
        <v>68</v>
      </c>
      <c r="C54" s="152">
        <v>117</v>
      </c>
      <c r="D54" s="151">
        <v>55</v>
      </c>
      <c r="E54" s="151">
        <v>62</v>
      </c>
      <c r="F54" s="46" t="s">
        <v>100</v>
      </c>
      <c r="G54" s="46" t="s">
        <v>100</v>
      </c>
      <c r="H54" s="46" t="s">
        <v>100</v>
      </c>
    </row>
    <row r="55" spans="2:8" x14ac:dyDescent="0.3">
      <c r="B55" s="102"/>
      <c r="C55" s="11"/>
      <c r="D55" s="11"/>
      <c r="E55" s="11"/>
      <c r="F55" s="11"/>
      <c r="G55" s="11"/>
      <c r="H55" s="10"/>
    </row>
    <row r="56" spans="2:8" x14ac:dyDescent="0.3">
      <c r="C56" s="9"/>
      <c r="D56" s="9"/>
      <c r="E56" s="9"/>
      <c r="F56" s="9"/>
      <c r="G56" s="9"/>
      <c r="H56" s="9"/>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K56"/>
  <sheetViews>
    <sheetView zoomScaleNormal="100" workbookViewId="0"/>
  </sheetViews>
  <sheetFormatPr defaultColWidth="9.1796875" defaultRowHeight="10" outlineLevelRow="1" x14ac:dyDescent="0.2"/>
  <cols>
    <col min="1" max="1" width="3.54296875" style="10" customWidth="1"/>
    <col min="2" max="2" width="60.81640625" style="10" customWidth="1"/>
    <col min="3" max="3" width="10" style="11" customWidth="1"/>
    <col min="4" max="5" width="6.54296875" style="11" customWidth="1"/>
    <col min="6" max="6" width="10.81640625" style="11" customWidth="1"/>
    <col min="7" max="11" width="8.08984375" style="10" customWidth="1"/>
    <col min="12" max="167" width="9.1796875" style="10"/>
    <col min="168" max="168" width="51.1796875" style="10" customWidth="1"/>
    <col min="169" max="176" width="9.81640625" style="10" customWidth="1"/>
    <col min="177" max="423" width="9.1796875" style="10"/>
    <col min="424" max="424" width="51.1796875" style="10" customWidth="1"/>
    <col min="425" max="432" width="9.81640625" style="10" customWidth="1"/>
    <col min="433" max="679" width="9.1796875" style="10"/>
    <col min="680" max="680" width="51.1796875" style="10" customWidth="1"/>
    <col min="681" max="688" width="9.81640625" style="10" customWidth="1"/>
    <col min="689" max="935" width="9.1796875" style="10"/>
    <col min="936" max="936" width="51.1796875" style="10" customWidth="1"/>
    <col min="937" max="944" width="9.81640625" style="10" customWidth="1"/>
    <col min="945" max="1191" width="9.1796875" style="10"/>
    <col min="1192" max="1192" width="51.1796875" style="10" customWidth="1"/>
    <col min="1193" max="1200" width="9.81640625" style="10" customWidth="1"/>
    <col min="1201" max="1447" width="9.1796875" style="10"/>
    <col min="1448" max="1448" width="51.1796875" style="10" customWidth="1"/>
    <col min="1449" max="1456" width="9.81640625" style="10" customWidth="1"/>
    <col min="1457" max="1703" width="9.1796875" style="10"/>
    <col min="1704" max="1704" width="51.1796875" style="10" customWidth="1"/>
    <col min="1705" max="1712" width="9.81640625" style="10" customWidth="1"/>
    <col min="1713" max="1959" width="9.1796875" style="10"/>
    <col min="1960" max="1960" width="51.1796875" style="10" customWidth="1"/>
    <col min="1961" max="1968" width="9.81640625" style="10" customWidth="1"/>
    <col min="1969" max="2215" width="9.1796875" style="10"/>
    <col min="2216" max="2216" width="51.1796875" style="10" customWidth="1"/>
    <col min="2217" max="2224" width="9.81640625" style="10" customWidth="1"/>
    <col min="2225" max="2471" width="9.1796875" style="10"/>
    <col min="2472" max="2472" width="51.1796875" style="10" customWidth="1"/>
    <col min="2473" max="2480" width="9.81640625" style="10" customWidth="1"/>
    <col min="2481" max="2727" width="9.1796875" style="10"/>
    <col min="2728" max="2728" width="51.1796875" style="10" customWidth="1"/>
    <col min="2729" max="2736" width="9.81640625" style="10" customWidth="1"/>
    <col min="2737" max="2983" width="9.1796875" style="10"/>
    <col min="2984" max="2984" width="51.1796875" style="10" customWidth="1"/>
    <col min="2985" max="2992" width="9.81640625" style="10" customWidth="1"/>
    <col min="2993" max="3239" width="9.1796875" style="10"/>
    <col min="3240" max="3240" width="51.1796875" style="10" customWidth="1"/>
    <col min="3241" max="3248" width="9.81640625" style="10" customWidth="1"/>
    <col min="3249" max="3495" width="9.1796875" style="10"/>
    <col min="3496" max="3496" width="51.1796875" style="10" customWidth="1"/>
    <col min="3497" max="3504" width="9.81640625" style="10" customWidth="1"/>
    <col min="3505" max="3751" width="9.1796875" style="10"/>
    <col min="3752" max="3752" width="51.1796875" style="10" customWidth="1"/>
    <col min="3753" max="3760" width="9.81640625" style="10" customWidth="1"/>
    <col min="3761" max="4007" width="9.1796875" style="10"/>
    <col min="4008" max="4008" width="51.1796875" style="10" customWidth="1"/>
    <col min="4009" max="4016" width="9.81640625" style="10" customWidth="1"/>
    <col min="4017" max="4263" width="9.1796875" style="10"/>
    <col min="4264" max="4264" width="51.1796875" style="10" customWidth="1"/>
    <col min="4265" max="4272" width="9.81640625" style="10" customWidth="1"/>
    <col min="4273" max="4519" width="9.1796875" style="10"/>
    <col min="4520" max="4520" width="51.1796875" style="10" customWidth="1"/>
    <col min="4521" max="4528" width="9.81640625" style="10" customWidth="1"/>
    <col min="4529" max="4775" width="9.1796875" style="10"/>
    <col min="4776" max="4776" width="51.1796875" style="10" customWidth="1"/>
    <col min="4777" max="4784" width="9.81640625" style="10" customWidth="1"/>
    <col min="4785" max="5031" width="9.1796875" style="10"/>
    <col min="5032" max="5032" width="51.1796875" style="10" customWidth="1"/>
    <col min="5033" max="5040" width="9.81640625" style="10" customWidth="1"/>
    <col min="5041" max="5287" width="9.1796875" style="10"/>
    <col min="5288" max="5288" width="51.1796875" style="10" customWidth="1"/>
    <col min="5289" max="5296" width="9.81640625" style="10" customWidth="1"/>
    <col min="5297" max="5543" width="9.1796875" style="10"/>
    <col min="5544" max="5544" width="51.1796875" style="10" customWidth="1"/>
    <col min="5545" max="5552" width="9.81640625" style="10" customWidth="1"/>
    <col min="5553" max="5799" width="9.1796875" style="10"/>
    <col min="5800" max="5800" width="51.1796875" style="10" customWidth="1"/>
    <col min="5801" max="5808" width="9.81640625" style="10" customWidth="1"/>
    <col min="5809" max="6055" width="9.1796875" style="10"/>
    <col min="6056" max="6056" width="51.1796875" style="10" customWidth="1"/>
    <col min="6057" max="6064" width="9.81640625" style="10" customWidth="1"/>
    <col min="6065" max="6311" width="9.1796875" style="10"/>
    <col min="6312" max="6312" width="51.1796875" style="10" customWidth="1"/>
    <col min="6313" max="6320" width="9.81640625" style="10" customWidth="1"/>
    <col min="6321" max="6567" width="9.1796875" style="10"/>
    <col min="6568" max="6568" width="51.1796875" style="10" customWidth="1"/>
    <col min="6569" max="6576" width="9.81640625" style="10" customWidth="1"/>
    <col min="6577" max="6823" width="9.1796875" style="10"/>
    <col min="6824" max="6824" width="51.1796875" style="10" customWidth="1"/>
    <col min="6825" max="6832" width="9.81640625" style="10" customWidth="1"/>
    <col min="6833" max="7079" width="9.1796875" style="10"/>
    <col min="7080" max="7080" width="51.1796875" style="10" customWidth="1"/>
    <col min="7081" max="7088" width="9.81640625" style="10" customWidth="1"/>
    <col min="7089" max="7335" width="9.1796875" style="10"/>
    <col min="7336" max="7336" width="51.1796875" style="10" customWidth="1"/>
    <col min="7337" max="7344" width="9.81640625" style="10" customWidth="1"/>
    <col min="7345" max="7591" width="9.1796875" style="10"/>
    <col min="7592" max="7592" width="51.1796875" style="10" customWidth="1"/>
    <col min="7593" max="7600" width="9.81640625" style="10" customWidth="1"/>
    <col min="7601" max="7847" width="9.1796875" style="10"/>
    <col min="7848" max="7848" width="51.1796875" style="10" customWidth="1"/>
    <col min="7849" max="7856" width="9.81640625" style="10" customWidth="1"/>
    <col min="7857" max="8103" width="9.1796875" style="10"/>
    <col min="8104" max="8104" width="51.1796875" style="10" customWidth="1"/>
    <col min="8105" max="8112" width="9.81640625" style="10" customWidth="1"/>
    <col min="8113" max="8359" width="9.1796875" style="10"/>
    <col min="8360" max="8360" width="51.1796875" style="10" customWidth="1"/>
    <col min="8361" max="8368" width="9.81640625" style="10" customWidth="1"/>
    <col min="8369" max="8615" width="9.1796875" style="10"/>
    <col min="8616" max="8616" width="51.1796875" style="10" customWidth="1"/>
    <col min="8617" max="8624" width="9.81640625" style="10" customWidth="1"/>
    <col min="8625" max="8871" width="9.1796875" style="10"/>
    <col min="8872" max="8872" width="51.1796875" style="10" customWidth="1"/>
    <col min="8873" max="8880" width="9.81640625" style="10" customWidth="1"/>
    <col min="8881" max="9127" width="9.1796875" style="10"/>
    <col min="9128" max="9128" width="51.1796875" style="10" customWidth="1"/>
    <col min="9129" max="9136" width="9.81640625" style="10" customWidth="1"/>
    <col min="9137" max="9383" width="9.1796875" style="10"/>
    <col min="9384" max="9384" width="51.1796875" style="10" customWidth="1"/>
    <col min="9385" max="9392" width="9.81640625" style="10" customWidth="1"/>
    <col min="9393" max="9639" width="9.1796875" style="10"/>
    <col min="9640" max="9640" width="51.1796875" style="10" customWidth="1"/>
    <col min="9641" max="9648" width="9.81640625" style="10" customWidth="1"/>
    <col min="9649" max="9895" width="9.1796875" style="10"/>
    <col min="9896" max="9896" width="51.1796875" style="10" customWidth="1"/>
    <col min="9897" max="9904" width="9.81640625" style="10" customWidth="1"/>
    <col min="9905" max="10151" width="9.1796875" style="10"/>
    <col min="10152" max="10152" width="51.1796875" style="10" customWidth="1"/>
    <col min="10153" max="10160" width="9.81640625" style="10" customWidth="1"/>
    <col min="10161" max="10407" width="9.1796875" style="10"/>
    <col min="10408" max="10408" width="51.1796875" style="10" customWidth="1"/>
    <col min="10409" max="10416" width="9.81640625" style="10" customWidth="1"/>
    <col min="10417" max="10663" width="9.1796875" style="10"/>
    <col min="10664" max="10664" width="51.1796875" style="10" customWidth="1"/>
    <col min="10665" max="10672" width="9.81640625" style="10" customWidth="1"/>
    <col min="10673" max="10919" width="9.1796875" style="10"/>
    <col min="10920" max="10920" width="51.1796875" style="10" customWidth="1"/>
    <col min="10921" max="10928" width="9.81640625" style="10" customWidth="1"/>
    <col min="10929" max="11175" width="9.1796875" style="10"/>
    <col min="11176" max="11176" width="51.1796875" style="10" customWidth="1"/>
    <col min="11177" max="11184" width="9.81640625" style="10" customWidth="1"/>
    <col min="11185" max="11431" width="9.1796875" style="10"/>
    <col min="11432" max="11432" width="51.1796875" style="10" customWidth="1"/>
    <col min="11433" max="11440" width="9.81640625" style="10" customWidth="1"/>
    <col min="11441" max="11687" width="9.1796875" style="10"/>
    <col min="11688" max="11688" width="51.1796875" style="10" customWidth="1"/>
    <col min="11689" max="11696" width="9.81640625" style="10" customWidth="1"/>
    <col min="11697" max="11943" width="9.1796875" style="10"/>
    <col min="11944" max="11944" width="51.1796875" style="10" customWidth="1"/>
    <col min="11945" max="11952" width="9.81640625" style="10" customWidth="1"/>
    <col min="11953" max="12199" width="9.1796875" style="10"/>
    <col min="12200" max="12200" width="51.1796875" style="10" customWidth="1"/>
    <col min="12201" max="12208" width="9.81640625" style="10" customWidth="1"/>
    <col min="12209" max="12455" width="9.1796875" style="10"/>
    <col min="12456" max="12456" width="51.1796875" style="10" customWidth="1"/>
    <col min="12457" max="12464" width="9.81640625" style="10" customWidth="1"/>
    <col min="12465" max="12711" width="9.1796875" style="10"/>
    <col min="12712" max="12712" width="51.1796875" style="10" customWidth="1"/>
    <col min="12713" max="12720" width="9.81640625" style="10" customWidth="1"/>
    <col min="12721" max="12967" width="9.1796875" style="10"/>
    <col min="12968" max="12968" width="51.1796875" style="10" customWidth="1"/>
    <col min="12969" max="12976" width="9.81640625" style="10" customWidth="1"/>
    <col min="12977" max="13223" width="9.1796875" style="10"/>
    <col min="13224" max="13224" width="51.1796875" style="10" customWidth="1"/>
    <col min="13225" max="13232" width="9.81640625" style="10" customWidth="1"/>
    <col min="13233" max="13479" width="9.1796875" style="10"/>
    <col min="13480" max="13480" width="51.1796875" style="10" customWidth="1"/>
    <col min="13481" max="13488" width="9.81640625" style="10" customWidth="1"/>
    <col min="13489" max="13735" width="9.1796875" style="10"/>
    <col min="13736" max="13736" width="51.1796875" style="10" customWidth="1"/>
    <col min="13737" max="13744" width="9.81640625" style="10" customWidth="1"/>
    <col min="13745" max="13991" width="9.1796875" style="10"/>
    <col min="13992" max="13992" width="51.1796875" style="10" customWidth="1"/>
    <col min="13993" max="14000" width="9.81640625" style="10" customWidth="1"/>
    <col min="14001" max="14247" width="9.1796875" style="10"/>
    <col min="14248" max="14248" width="51.1796875" style="10" customWidth="1"/>
    <col min="14249" max="14256" width="9.81640625" style="10" customWidth="1"/>
    <col min="14257" max="14503" width="9.1796875" style="10"/>
    <col min="14504" max="14504" width="51.1796875" style="10" customWidth="1"/>
    <col min="14505" max="14512" width="9.81640625" style="10" customWidth="1"/>
    <col min="14513" max="14759" width="9.1796875" style="10"/>
    <col min="14760" max="14760" width="51.1796875" style="10" customWidth="1"/>
    <col min="14761" max="14768" width="9.81640625" style="10" customWidth="1"/>
    <col min="14769" max="15015" width="9.1796875" style="10"/>
    <col min="15016" max="15016" width="51.1796875" style="10" customWidth="1"/>
    <col min="15017" max="15024" width="9.81640625" style="10" customWidth="1"/>
    <col min="15025" max="15271" width="9.1796875" style="10"/>
    <col min="15272" max="15272" width="51.1796875" style="10" customWidth="1"/>
    <col min="15273" max="15280" width="9.81640625" style="10" customWidth="1"/>
    <col min="15281" max="15527" width="9.1796875" style="10"/>
    <col min="15528" max="15528" width="51.1796875" style="10" customWidth="1"/>
    <col min="15529" max="15536" width="9.81640625" style="10" customWidth="1"/>
    <col min="15537" max="15783" width="9.1796875" style="10"/>
    <col min="15784" max="15784" width="51.1796875" style="10" customWidth="1"/>
    <col min="15785" max="15792" width="9.81640625" style="10" customWidth="1"/>
    <col min="15793" max="16039" width="9.1796875" style="10"/>
    <col min="16040" max="16040" width="51.1796875" style="10" customWidth="1"/>
    <col min="16041" max="16048" width="9.81640625" style="10" customWidth="1"/>
    <col min="16049" max="16384" width="9.1796875" style="10"/>
  </cols>
  <sheetData>
    <row r="1" spans="2:11" s="1" customFormat="1" ht="17.25" customHeight="1" x14ac:dyDescent="0.3">
      <c r="B1" s="40"/>
      <c r="C1" s="41"/>
      <c r="D1" s="42"/>
      <c r="K1" s="36" t="s">
        <v>209</v>
      </c>
    </row>
    <row r="2" spans="2:11" s="1" customFormat="1" ht="19.5" customHeight="1" x14ac:dyDescent="0.3">
      <c r="B2" s="176" t="s">
        <v>208</v>
      </c>
      <c r="C2" s="176"/>
      <c r="D2" s="176"/>
      <c r="E2" s="176"/>
      <c r="F2" s="176"/>
      <c r="G2" s="176"/>
      <c r="H2" s="176"/>
      <c r="I2" s="176"/>
      <c r="J2" s="176"/>
      <c r="K2" s="176"/>
    </row>
    <row r="3" spans="2:11" s="1" customFormat="1" ht="15.75" customHeight="1" x14ac:dyDescent="0.3">
      <c r="B3" s="177">
        <v>2020</v>
      </c>
      <c r="C3" s="177"/>
      <c r="D3" s="177"/>
      <c r="E3" s="177"/>
      <c r="F3" s="177"/>
      <c r="G3" s="177"/>
      <c r="H3" s="177"/>
      <c r="I3" s="177"/>
      <c r="J3" s="177"/>
      <c r="K3" s="177"/>
    </row>
    <row r="4" spans="2:11" ht="12.65" customHeight="1" x14ac:dyDescent="0.2">
      <c r="B4" s="10" t="s">
        <v>115</v>
      </c>
      <c r="G4" s="11"/>
    </row>
    <row r="5" spans="2:11" ht="14.5" customHeight="1" x14ac:dyDescent="0.2">
      <c r="B5" s="37" t="s">
        <v>99</v>
      </c>
      <c r="C5" s="181" t="s">
        <v>89</v>
      </c>
      <c r="D5" s="181" t="s">
        <v>87</v>
      </c>
      <c r="E5" s="181" t="s">
        <v>86</v>
      </c>
      <c r="F5" s="181" t="s">
        <v>88</v>
      </c>
      <c r="G5" s="181" t="s">
        <v>207</v>
      </c>
      <c r="H5" s="182" t="s">
        <v>85</v>
      </c>
      <c r="I5" s="182" t="s">
        <v>84</v>
      </c>
      <c r="J5" s="182" t="s">
        <v>83</v>
      </c>
      <c r="K5" s="181" t="s">
        <v>82</v>
      </c>
    </row>
    <row r="6" spans="2:11" ht="51" customHeight="1" x14ac:dyDescent="0.25">
      <c r="B6" s="43" t="s">
        <v>46</v>
      </c>
      <c r="C6" s="191" t="s">
        <v>22</v>
      </c>
      <c r="D6" s="191" t="s">
        <v>23</v>
      </c>
      <c r="E6" s="191" t="s">
        <v>24</v>
      </c>
      <c r="F6" s="191" t="s">
        <v>25</v>
      </c>
      <c r="G6" s="191" t="s">
        <v>26</v>
      </c>
      <c r="H6" s="195" t="s">
        <v>26</v>
      </c>
      <c r="I6" s="195" t="s">
        <v>27</v>
      </c>
      <c r="J6" s="195" t="s">
        <v>28</v>
      </c>
      <c r="K6" s="191" t="s">
        <v>29</v>
      </c>
    </row>
    <row r="7" spans="2:11" ht="14" customHeight="1" x14ac:dyDescent="0.25">
      <c r="B7" s="40" t="s">
        <v>0</v>
      </c>
      <c r="C7" s="64">
        <f>+'Q29'!C7/'Q5'!D7*100</f>
        <v>23.846079098241184</v>
      </c>
      <c r="D7" s="64">
        <f>+'Q29'!D7/'Q5'!E7*100</f>
        <v>27.288300672623535</v>
      </c>
      <c r="E7" s="64">
        <f>+'Q29'!E7/'Q5'!F7*100</f>
        <v>37.720608886142784</v>
      </c>
      <c r="F7" s="64">
        <f>+'Q29'!F7/'Q5'!G7*100</f>
        <v>34.771587590235306</v>
      </c>
      <c r="G7" s="64">
        <f>+'Q29'!G7/'Q5'!H7*100</f>
        <v>23.602484472049689</v>
      </c>
      <c r="H7" s="64">
        <f>+'Q29'!H7/'Q5'!I7*100</f>
        <v>43.358725911219494</v>
      </c>
      <c r="I7" s="64">
        <f>+'Q29'!I7/'Q5'!J7*100</f>
        <v>45.187461635382675</v>
      </c>
      <c r="J7" s="64">
        <f>+'Q29'!J7/'Q5'!K7*100</f>
        <v>53.24608396553171</v>
      </c>
      <c r="K7" s="64">
        <f>+'Q29'!K7/'Q5'!L7*100</f>
        <v>30.146904512067156</v>
      </c>
    </row>
    <row r="8" spans="2:11" ht="14" customHeight="1" x14ac:dyDescent="0.2">
      <c r="B8" s="10" t="s">
        <v>53</v>
      </c>
      <c r="C8" s="31">
        <f>+'Q29'!C8/'Q5'!D8*100</f>
        <v>12.172774869109947</v>
      </c>
      <c r="D8" s="31">
        <f>+'Q29'!D8/'Q5'!E8*100</f>
        <v>12.614559737317899</v>
      </c>
      <c r="E8" s="31">
        <f>+'Q29'!E8/'Q5'!F8*100</f>
        <v>21.471989485789386</v>
      </c>
      <c r="F8" s="31">
        <f>+'Q29'!F8/'Q5'!G8*100</f>
        <v>45.454545454545453</v>
      </c>
      <c r="G8" s="31">
        <f>+'Q29'!G8/'Q5'!H8*100</f>
        <v>10.526315789473683</v>
      </c>
      <c r="H8" s="31">
        <f>+'Q29'!H8/'Q5'!I8*100</f>
        <v>17.26078799249531</v>
      </c>
      <c r="I8" s="31">
        <f>+'Q29'!I8/'Q5'!J8*100</f>
        <v>26.52049073348995</v>
      </c>
      <c r="J8" s="31">
        <f>+'Q29'!J8/'Q5'!K8*100</f>
        <v>32.400932400932405</v>
      </c>
      <c r="K8" s="31">
        <f>+'Q29'!K8/'Q5'!L8*100</f>
        <v>7.4074074074074066</v>
      </c>
    </row>
    <row r="9" spans="2:11" ht="14" customHeight="1" x14ac:dyDescent="0.2">
      <c r="B9" s="10" t="s">
        <v>47</v>
      </c>
      <c r="C9" s="31">
        <f>+'Q29'!C9/'Q5'!D9*100</f>
        <v>32.258064516129032</v>
      </c>
      <c r="D9" s="31">
        <f>+'Q29'!D9/'Q5'!E9*100</f>
        <v>30.61630218687873</v>
      </c>
      <c r="E9" s="31">
        <f>+'Q29'!E9/'Q5'!F9*100</f>
        <v>40.080506037952844</v>
      </c>
      <c r="F9" s="31">
        <f>+'Q29'!F9/'Q5'!G9*100</f>
        <v>54.166666666666664</v>
      </c>
      <c r="G9" s="31">
        <f>+'Q29'!G9/'Q5'!H9*100</f>
        <v>50</v>
      </c>
      <c r="H9" s="31">
        <f>+'Q29'!H9/'Q5'!I9*100</f>
        <v>50.862068965517238</v>
      </c>
      <c r="I9" s="31">
        <f>+'Q29'!I9/'Q5'!J9*100</f>
        <v>46.644844517184943</v>
      </c>
      <c r="J9" s="31">
        <f>+'Q29'!J9/'Q5'!K9*100</f>
        <v>40.277777777777779</v>
      </c>
      <c r="K9" s="31">
        <f>+'Q29'!K9/'Q5'!L9*100</f>
        <v>40</v>
      </c>
    </row>
    <row r="10" spans="2:11" ht="14" customHeight="1" x14ac:dyDescent="0.2">
      <c r="B10" s="10" t="s">
        <v>48</v>
      </c>
      <c r="C10" s="31">
        <f>+'Q29'!C10/'Q5'!D10*100</f>
        <v>25.531914893617021</v>
      </c>
      <c r="D10" s="31">
        <f>+'Q29'!D10/'Q5'!E10*100</f>
        <v>30.732186868267284</v>
      </c>
      <c r="E10" s="31">
        <f>+'Q29'!E10/'Q5'!F10*100</f>
        <v>43.886474438517773</v>
      </c>
      <c r="F10" s="31">
        <f>+'Q29'!F10/'Q5'!G10*100</f>
        <v>52.789699570815451</v>
      </c>
      <c r="G10" s="31">
        <f>+'Q29'!G10/'Q5'!H10*100</f>
        <v>35.185185185185183</v>
      </c>
      <c r="H10" s="31">
        <f>+'Q29'!H10/'Q5'!I10*100</f>
        <v>50.939195770140536</v>
      </c>
      <c r="I10" s="31">
        <f>+'Q29'!I10/'Q5'!J10*100</f>
        <v>53.35880861397807</v>
      </c>
      <c r="J10" s="31">
        <f>+'Q29'!J10/'Q5'!K10*100</f>
        <v>66.809105741589619</v>
      </c>
      <c r="K10" s="31">
        <f>+'Q29'!K10/'Q5'!L10*100</f>
        <v>76.077396657871589</v>
      </c>
    </row>
    <row r="11" spans="2:11" s="98" customFormat="1" ht="14" hidden="1" customHeight="1" outlineLevel="1" x14ac:dyDescent="0.35">
      <c r="B11" s="99" t="s">
        <v>291</v>
      </c>
      <c r="C11" s="113">
        <f>+'Q29'!C11/'Q5'!D11*100</f>
        <v>35.817805383022773</v>
      </c>
      <c r="D11" s="113">
        <f>+'Q29'!D11/'Q5'!E11*100</f>
        <v>36.362108094477605</v>
      </c>
      <c r="E11" s="113">
        <f>+'Q29'!E11/'Q5'!F11*100</f>
        <v>44.943707277844794</v>
      </c>
      <c r="F11" s="113">
        <f>+'Q29'!F11/'Q5'!G11*100</f>
        <v>47.90996784565916</v>
      </c>
      <c r="G11" s="113">
        <f>+'Q29'!G11/'Q5'!H11*100</f>
        <v>22.222222222222221</v>
      </c>
      <c r="H11" s="113">
        <f>+'Q29'!H11/'Q5'!I11*100</f>
        <v>58.333333333333336</v>
      </c>
      <c r="I11" s="113">
        <f>+'Q29'!I11/'Q5'!J11*100</f>
        <v>60.615640599001665</v>
      </c>
      <c r="J11" s="113">
        <f>+'Q29'!J11/'Q5'!K11*100</f>
        <v>64.318181818181813</v>
      </c>
      <c r="K11" s="113">
        <f>+'Q29'!K11/'Q5'!L11*100</f>
        <v>51.351351351351347</v>
      </c>
    </row>
    <row r="12" spans="2:11" s="98" customFormat="1" ht="14" hidden="1" customHeight="1" outlineLevel="1" x14ac:dyDescent="0.35">
      <c r="B12" s="99" t="s">
        <v>292</v>
      </c>
      <c r="C12" s="113">
        <f>+'Q29'!C12/'Q5'!D12*100</f>
        <v>32.075471698113205</v>
      </c>
      <c r="D12" s="113">
        <f>+'Q29'!D12/'Q5'!E12*100</f>
        <v>41.910872203918849</v>
      </c>
      <c r="E12" s="113">
        <f>+'Q29'!E12/'Q5'!F12*100</f>
        <v>49.026597203180692</v>
      </c>
      <c r="F12" s="113">
        <f>+'Q29'!F12/'Q5'!G12*100</f>
        <v>31.343283582089555</v>
      </c>
      <c r="G12" s="113">
        <f>+'Q29'!G12/'Q5'!H12*100</f>
        <v>58.333333333333336</v>
      </c>
      <c r="H12" s="113">
        <f>+'Q29'!H12/'Q5'!I12*100</f>
        <v>46.946564885496187</v>
      </c>
      <c r="I12" s="113">
        <f>+'Q29'!I12/'Q5'!J12*100</f>
        <v>50.393996247654783</v>
      </c>
      <c r="J12" s="113">
        <f>+'Q29'!J12/'Q5'!K12*100</f>
        <v>45.588235294117645</v>
      </c>
      <c r="K12" s="113">
        <f>+'Q29'!K12/'Q5'!L12*100</f>
        <v>13.333333333333334</v>
      </c>
    </row>
    <row r="13" spans="2:11" s="98" customFormat="1" ht="14" hidden="1" customHeight="1" outlineLevel="1" x14ac:dyDescent="0.35">
      <c r="B13" s="99" t="s">
        <v>293</v>
      </c>
      <c r="C13" s="142" t="s">
        <v>100</v>
      </c>
      <c r="D13" s="113">
        <f>+'Q29'!D13/'Q5'!E13*100</f>
        <v>94.897959183673478</v>
      </c>
      <c r="E13" s="113">
        <f>+'Q29'!E13/'Q5'!F13*100</f>
        <v>95.818815331010455</v>
      </c>
      <c r="F13" s="113">
        <f>+'Q29'!F13/'Q5'!G13*100</f>
        <v>100</v>
      </c>
      <c r="G13" s="142" t="s">
        <v>100</v>
      </c>
      <c r="H13" s="113">
        <f>+'Q29'!H13/'Q5'!I13*100</f>
        <v>100</v>
      </c>
      <c r="I13" s="113">
        <f>+'Q29'!I13/'Q5'!J13*100</f>
        <v>100</v>
      </c>
      <c r="J13" s="113">
        <f>+'Q29'!J13/'Q5'!K13*100</f>
        <v>100</v>
      </c>
      <c r="K13" s="113">
        <f>+'Q29'!K13/'Q5'!L13*100</f>
        <v>100</v>
      </c>
    </row>
    <row r="14" spans="2:11" s="98" customFormat="1" ht="14" hidden="1" customHeight="1" outlineLevel="1" x14ac:dyDescent="0.35">
      <c r="B14" s="99" t="s">
        <v>294</v>
      </c>
      <c r="C14" s="113">
        <f>+'Q29'!C14/'Q5'!D14*100</f>
        <v>29.870129870129869</v>
      </c>
      <c r="D14" s="113">
        <f>+'Q29'!D14/'Q5'!E14*100</f>
        <v>28.681503500606247</v>
      </c>
      <c r="E14" s="113">
        <f>+'Q29'!E14/'Q5'!F14*100</f>
        <v>34.476702138650687</v>
      </c>
      <c r="F14" s="113">
        <f>+'Q29'!F14/'Q5'!G14*100</f>
        <v>40.88669950738916</v>
      </c>
      <c r="G14" s="113">
        <f>+'Q29'!G14/'Q5'!H14*100</f>
        <v>50</v>
      </c>
      <c r="H14" s="113">
        <f>+'Q29'!H14/'Q5'!I14*100</f>
        <v>34.677419354838712</v>
      </c>
      <c r="I14" s="113">
        <f>+'Q29'!I14/'Q5'!J14*100</f>
        <v>41.8436873747495</v>
      </c>
      <c r="J14" s="113">
        <f>+'Q29'!J14/'Q5'!K14*100</f>
        <v>49.230769230769234</v>
      </c>
      <c r="K14" s="113">
        <f>+'Q29'!K14/'Q5'!L14*100</f>
        <v>50</v>
      </c>
    </row>
    <row r="15" spans="2:11" s="98" customFormat="1" ht="14" hidden="1" customHeight="1" outlineLevel="1" x14ac:dyDescent="0.35">
      <c r="B15" s="99" t="s">
        <v>295</v>
      </c>
      <c r="C15" s="113">
        <f>+'Q29'!C15/'Q5'!D15*100</f>
        <v>16.867469879518072</v>
      </c>
      <c r="D15" s="113">
        <f>+'Q29'!D15/'Q5'!E15*100</f>
        <v>17.907841369986478</v>
      </c>
      <c r="E15" s="113">
        <f>+'Q29'!E15/'Q5'!F15*100</f>
        <v>25.76519737403018</v>
      </c>
      <c r="F15" s="113">
        <f>+'Q29'!F15/'Q5'!G15*100</f>
        <v>37.980769230769226</v>
      </c>
      <c r="G15" s="113">
        <f>+'Q29'!G15/'Q5'!H15*100</f>
        <v>16.666666666666664</v>
      </c>
      <c r="H15" s="113">
        <f>+'Q29'!H15/'Q5'!I15*100</f>
        <v>24.796747967479675</v>
      </c>
      <c r="I15" s="113">
        <f>+'Q29'!I15/'Q5'!J15*100</f>
        <v>31.65562913907285</v>
      </c>
      <c r="J15" s="113">
        <f>+'Q29'!J15/'Q5'!K15*100</f>
        <v>30.604982206405694</v>
      </c>
      <c r="K15" s="142" t="s">
        <v>100</v>
      </c>
    </row>
    <row r="16" spans="2:11" s="98" customFormat="1" ht="14" hidden="1" customHeight="1" outlineLevel="1" x14ac:dyDescent="0.35">
      <c r="B16" s="99" t="s">
        <v>296</v>
      </c>
      <c r="C16" s="113">
        <f>+'Q29'!C16/'Q5'!D16*100</f>
        <v>10.526315789473683</v>
      </c>
      <c r="D16" s="113">
        <f>+'Q29'!D16/'Q5'!E16*100</f>
        <v>12.486031683428648</v>
      </c>
      <c r="E16" s="113">
        <f>+'Q29'!E16/'Q5'!F16*100</f>
        <v>24.736781210227928</v>
      </c>
      <c r="F16" s="113">
        <f>+'Q29'!F16/'Q5'!G16*100</f>
        <v>16.923076923076923</v>
      </c>
      <c r="G16" s="113">
        <f>+'Q29'!G16/'Q5'!H16*100</f>
        <v>25</v>
      </c>
      <c r="H16" s="113">
        <f>+'Q29'!H16/'Q5'!I16*100</f>
        <v>22.758620689655174</v>
      </c>
      <c r="I16" s="113">
        <f>+'Q29'!I16/'Q5'!J16*100</f>
        <v>28.734622144112475</v>
      </c>
      <c r="J16" s="113">
        <f>+'Q29'!J16/'Q5'!K16*100</f>
        <v>33.701657458563538</v>
      </c>
      <c r="K16" s="142" t="s">
        <v>100</v>
      </c>
    </row>
    <row r="17" spans="2:11" s="98" customFormat="1" ht="14" hidden="1" customHeight="1" outlineLevel="1" x14ac:dyDescent="0.35">
      <c r="B17" s="99" t="s">
        <v>297</v>
      </c>
      <c r="C17" s="113">
        <f>+'Q29'!C17/'Q5'!D17*100</f>
        <v>35.172413793103445</v>
      </c>
      <c r="D17" s="113">
        <f>+'Q29'!D17/'Q5'!E17*100</f>
        <v>32.060237103492476</v>
      </c>
      <c r="E17" s="113">
        <f>+'Q29'!E17/'Q5'!F17*100</f>
        <v>43.339626599538491</v>
      </c>
      <c r="F17" s="113">
        <f>+'Q29'!F17/'Q5'!G17*100</f>
        <v>46.315789473684212</v>
      </c>
      <c r="G17" s="142" t="s">
        <v>100</v>
      </c>
      <c r="H17" s="113">
        <f>+'Q29'!H17/'Q5'!I17*100</f>
        <v>53.456221198156683</v>
      </c>
      <c r="I17" s="113">
        <f>+'Q29'!I17/'Q5'!J17*100</f>
        <v>52.685714285714283</v>
      </c>
      <c r="J17" s="113">
        <f>+'Q29'!J17/'Q5'!K17*100</f>
        <v>75.939849624060145</v>
      </c>
      <c r="K17" s="113">
        <f>+'Q29'!K17/'Q5'!L17*100</f>
        <v>50</v>
      </c>
    </row>
    <row r="18" spans="2:11" s="98" customFormat="1" ht="14" hidden="1" customHeight="1" outlineLevel="1" x14ac:dyDescent="0.35">
      <c r="B18" s="99" t="s">
        <v>298</v>
      </c>
      <c r="C18" s="113">
        <f>+'Q29'!C18/'Q5'!D18*100</f>
        <v>48.780487804878049</v>
      </c>
      <c r="D18" s="113">
        <f>+'Q29'!D18/'Q5'!E18*100</f>
        <v>49.283909014321821</v>
      </c>
      <c r="E18" s="113">
        <f>+'Q29'!E18/'Q5'!F18*100</f>
        <v>61.557846506300116</v>
      </c>
      <c r="F18" s="113">
        <f>+'Q29'!F18/'Q5'!G18*100</f>
        <v>68.75</v>
      </c>
      <c r="G18" s="142" t="s">
        <v>100</v>
      </c>
      <c r="H18" s="113">
        <f>+'Q29'!H18/'Q5'!I18*100</f>
        <v>59.523809523809526</v>
      </c>
      <c r="I18" s="113">
        <f>+'Q29'!I18/'Q5'!J18*100</f>
        <v>69.138034960819766</v>
      </c>
      <c r="J18" s="113">
        <f>+'Q29'!J18/'Q5'!K18*100</f>
        <v>77.2609819121447</v>
      </c>
      <c r="K18" s="113">
        <f>+'Q29'!K18/'Q5'!L18*100</f>
        <v>92.307692307692307</v>
      </c>
    </row>
    <row r="19" spans="2:11" s="98" customFormat="1" ht="14" hidden="1" customHeight="1" outlineLevel="1" x14ac:dyDescent="0.35">
      <c r="B19" s="99" t="s">
        <v>299</v>
      </c>
      <c r="C19" s="113">
        <f>+'Q29'!C19/'Q5'!D19*100</f>
        <v>12.5</v>
      </c>
      <c r="D19" s="113">
        <f>+'Q29'!D19/'Q5'!E19*100</f>
        <v>22.020972354623449</v>
      </c>
      <c r="E19" s="113">
        <f>+'Q29'!E19/'Q5'!F19*100</f>
        <v>26.888139112379967</v>
      </c>
      <c r="F19" s="113">
        <f>+'Q29'!F19/'Q5'!G19*100</f>
        <v>13.698630136986301</v>
      </c>
      <c r="G19" s="113">
        <f>+'Q29'!G19/'Q5'!H19*100</f>
        <v>33.333333333333329</v>
      </c>
      <c r="H19" s="113">
        <f>+'Q29'!H19/'Q5'!I19*100</f>
        <v>31.007751937984494</v>
      </c>
      <c r="I19" s="113">
        <f>+'Q29'!I19/'Q5'!J19*100</f>
        <v>37.759017651573288</v>
      </c>
      <c r="J19" s="113">
        <f>+'Q29'!J19/'Q5'!K19*100</f>
        <v>35.051546391752574</v>
      </c>
      <c r="K19" s="113">
        <f>+'Q29'!K19/'Q5'!L19*100</f>
        <v>25</v>
      </c>
    </row>
    <row r="20" spans="2:11" s="98" customFormat="1" ht="14" hidden="1" customHeight="1" outlineLevel="1" x14ac:dyDescent="0.35">
      <c r="B20" s="99" t="s">
        <v>300</v>
      </c>
      <c r="C20" s="142" t="s">
        <v>100</v>
      </c>
      <c r="D20" s="113">
        <f>+'Q29'!D20/'Q5'!E20*100</f>
        <v>75.225225225225216</v>
      </c>
      <c r="E20" s="113">
        <f>+'Q29'!E20/'Q5'!F20*100</f>
        <v>76.656151419558356</v>
      </c>
      <c r="F20" s="142" t="s">
        <v>100</v>
      </c>
      <c r="G20" s="142" t="s">
        <v>100</v>
      </c>
      <c r="H20" s="113">
        <f>+'Q29'!H20/'Q5'!I20*100</f>
        <v>71.232876712328761</v>
      </c>
      <c r="I20" s="113">
        <f>+'Q29'!I20/'Q5'!J20*100</f>
        <v>66.490299823633165</v>
      </c>
      <c r="J20" s="113">
        <f>+'Q29'!J20/'Q5'!K20*100</f>
        <v>71.951219512195124</v>
      </c>
      <c r="K20" s="113">
        <f>+'Q29'!K20/'Q5'!L20*100</f>
        <v>100</v>
      </c>
    </row>
    <row r="21" spans="2:11" s="98" customFormat="1" ht="14" hidden="1" customHeight="1" outlineLevel="1" x14ac:dyDescent="0.35">
      <c r="B21" s="99" t="s">
        <v>301</v>
      </c>
      <c r="C21" s="113">
        <f>+'Q29'!C21/'Q5'!D21*100</f>
        <v>64</v>
      </c>
      <c r="D21" s="113">
        <f>+'Q29'!D21/'Q5'!E21*100</f>
        <v>54.342697834012441</v>
      </c>
      <c r="E21" s="113">
        <f>+'Q29'!E21/'Q5'!F21*100</f>
        <v>60.129310344827594</v>
      </c>
      <c r="F21" s="113">
        <f>+'Q29'!F21/'Q5'!G21*100</f>
        <v>67.213114754098356</v>
      </c>
      <c r="G21" s="113">
        <f>+'Q29'!G21/'Q5'!H21*100</f>
        <v>40</v>
      </c>
      <c r="H21" s="113">
        <f>+'Q29'!H21/'Q5'!I21*100</f>
        <v>65.178571428571431</v>
      </c>
      <c r="I21" s="113">
        <f>+'Q29'!I21/'Q5'!J21*100</f>
        <v>60.978670012547056</v>
      </c>
      <c r="J21" s="113">
        <f>+'Q29'!J21/'Q5'!K21*100</f>
        <v>66.021126760563376</v>
      </c>
      <c r="K21" s="113">
        <f>+'Q29'!K21/'Q5'!L21*100</f>
        <v>76.08695652173914</v>
      </c>
    </row>
    <row r="22" spans="2:11" s="98" customFormat="1" ht="14" hidden="1" customHeight="1" outlineLevel="1" x14ac:dyDescent="0.35">
      <c r="B22" s="99" t="s">
        <v>302</v>
      </c>
      <c r="C22" s="113">
        <f>+'Q29'!C22/'Q5'!D22*100</f>
        <v>100</v>
      </c>
      <c r="D22" s="113">
        <f>+'Q29'!D22/'Q5'!E22*100</f>
        <v>67.892425905598245</v>
      </c>
      <c r="E22" s="113">
        <f>+'Q29'!E22/'Q5'!F22*100</f>
        <v>77.924415116976604</v>
      </c>
      <c r="F22" s="113">
        <f>+'Q29'!F22/'Q5'!G22*100</f>
        <v>65.591397849462368</v>
      </c>
      <c r="G22" s="113">
        <f>+'Q29'!G22/'Q5'!H22*100</f>
        <v>100</v>
      </c>
      <c r="H22" s="113">
        <f>+'Q29'!H22/'Q5'!I22*100</f>
        <v>81.089258698941009</v>
      </c>
      <c r="I22" s="113">
        <f>+'Q29'!I22/'Q5'!J22*100</f>
        <v>76.13636363636364</v>
      </c>
      <c r="J22" s="113">
        <f>+'Q29'!J22/'Q5'!K22*100</f>
        <v>85.230769230769226</v>
      </c>
      <c r="K22" s="113">
        <f>+'Q29'!K22/'Q5'!L22*100</f>
        <v>86.99186991869918</v>
      </c>
    </row>
    <row r="23" spans="2:11" s="98" customFormat="1" ht="14" hidden="1" customHeight="1" outlineLevel="1" x14ac:dyDescent="0.35">
      <c r="B23" s="99" t="s">
        <v>303</v>
      </c>
      <c r="C23" s="113">
        <f>+'Q29'!C23/'Q5'!D23*100</f>
        <v>29.6875</v>
      </c>
      <c r="D23" s="113">
        <f>+'Q29'!D23/'Q5'!E23*100</f>
        <v>47.48785565579459</v>
      </c>
      <c r="E23" s="113">
        <f>+'Q29'!E23/'Q5'!F23*100</f>
        <v>60.10928961748634</v>
      </c>
      <c r="F23" s="113">
        <f>+'Q29'!F23/'Q5'!G23*100</f>
        <v>66.415094339622641</v>
      </c>
      <c r="G23" s="113">
        <f>+'Q29'!G23/'Q5'!H23*100</f>
        <v>53.846153846153847</v>
      </c>
      <c r="H23" s="113">
        <f>+'Q29'!H23/'Q5'!I23*100</f>
        <v>52.205882352941181</v>
      </c>
      <c r="I23" s="113">
        <f>+'Q29'!I23/'Q5'!J23*100</f>
        <v>59.40843297671492</v>
      </c>
      <c r="J23" s="113">
        <f>+'Q29'!J23/'Q5'!K23*100</f>
        <v>71.934604904632153</v>
      </c>
      <c r="K23" s="113">
        <f>+'Q29'!K23/'Q5'!L23*100</f>
        <v>75</v>
      </c>
    </row>
    <row r="24" spans="2:11" s="98" customFormat="1" ht="14" hidden="1" customHeight="1" outlineLevel="1" x14ac:dyDescent="0.35">
      <c r="B24" s="99" t="s">
        <v>304</v>
      </c>
      <c r="C24" s="113">
        <f>+'Q29'!C24/'Q5'!D24*100</f>
        <v>14.351851851851851</v>
      </c>
      <c r="D24" s="113">
        <f>+'Q29'!D24/'Q5'!E24*100</f>
        <v>30.113065875060023</v>
      </c>
      <c r="E24" s="113">
        <f>+'Q29'!E24/'Q5'!F24*100</f>
        <v>39.731088986965005</v>
      </c>
      <c r="F24" s="113">
        <f>+'Q29'!F24/'Q5'!G24*100</f>
        <v>52.662721893491124</v>
      </c>
      <c r="G24" s="113">
        <f>+'Q29'!G24/'Q5'!H24*100</f>
        <v>25</v>
      </c>
      <c r="H24" s="113">
        <f>+'Q29'!H24/'Q5'!I24*100</f>
        <v>41.849148418491481</v>
      </c>
      <c r="I24" s="113">
        <f>+'Q29'!I24/'Q5'!J24*100</f>
        <v>46.251588310038123</v>
      </c>
      <c r="J24" s="113">
        <f>+'Q29'!J24/'Q5'!K24*100</f>
        <v>55.236139630390149</v>
      </c>
      <c r="K24" s="113">
        <f>+'Q29'!K24/'Q5'!L24*100</f>
        <v>42.857142857142854</v>
      </c>
    </row>
    <row r="25" spans="2:11" s="98" customFormat="1" ht="14" hidden="1" customHeight="1" outlineLevel="1" x14ac:dyDescent="0.35">
      <c r="B25" s="99" t="s">
        <v>305</v>
      </c>
      <c r="C25" s="113">
        <f>+'Q29'!C25/'Q5'!D25*100</f>
        <v>26.190476190476193</v>
      </c>
      <c r="D25" s="113">
        <f>+'Q29'!D25/'Q5'!E25*100</f>
        <v>48.57607811228641</v>
      </c>
      <c r="E25" s="113">
        <f>+'Q29'!E25/'Q5'!F25*100</f>
        <v>55.769230769230774</v>
      </c>
      <c r="F25" s="113">
        <f>+'Q29'!F25/'Q5'!G25*100</f>
        <v>54.098360655737707</v>
      </c>
      <c r="G25" s="113">
        <f>+'Q29'!G25/'Q5'!H25*100</f>
        <v>0</v>
      </c>
      <c r="H25" s="113">
        <f>+'Q29'!H25/'Q5'!I25*100</f>
        <v>51.694915254237287</v>
      </c>
      <c r="I25" s="113">
        <f>+'Q29'!I25/'Q5'!J25*100</f>
        <v>60.93928980526919</v>
      </c>
      <c r="J25" s="113">
        <f>+'Q29'!J25/'Q5'!K25*100</f>
        <v>78.431372549019613</v>
      </c>
      <c r="K25" s="113">
        <f>+'Q29'!K25/'Q5'!L25*100</f>
        <v>50</v>
      </c>
    </row>
    <row r="26" spans="2:11" s="98" customFormat="1" ht="14" hidden="1" customHeight="1" outlineLevel="1" x14ac:dyDescent="0.35">
      <c r="B26" s="99" t="s">
        <v>306</v>
      </c>
      <c r="C26" s="113">
        <f>+'Q29'!C26/'Q5'!D26*100</f>
        <v>22.448979591836736</v>
      </c>
      <c r="D26" s="113">
        <f>+'Q29'!D26/'Q5'!E26*100</f>
        <v>29.334053518781083</v>
      </c>
      <c r="E26" s="113">
        <f>+'Q29'!E26/'Q5'!F26*100</f>
        <v>37.147143051956903</v>
      </c>
      <c r="F26" s="113">
        <f>+'Q29'!F26/'Q5'!G26*100</f>
        <v>47.236180904522612</v>
      </c>
      <c r="G26" s="113">
        <f>+'Q29'!G26/'Q5'!H26*100</f>
        <v>25.925925925925924</v>
      </c>
      <c r="H26" s="113">
        <f>+'Q29'!H26/'Q5'!I26*100</f>
        <v>35.339308578745197</v>
      </c>
      <c r="I26" s="113">
        <f>+'Q29'!I26/'Q5'!J26*100</f>
        <v>44.157285555731733</v>
      </c>
      <c r="J26" s="113">
        <f>+'Q29'!J26/'Q5'!K26*100</f>
        <v>60.441075120606477</v>
      </c>
      <c r="K26" s="113">
        <f>+'Q29'!K26/'Q5'!L26*100</f>
        <v>21.276595744680851</v>
      </c>
    </row>
    <row r="27" spans="2:11" s="98" customFormat="1" ht="14" hidden="1" customHeight="1" outlineLevel="1" x14ac:dyDescent="0.35">
      <c r="B27" s="99" t="s">
        <v>307</v>
      </c>
      <c r="C27" s="142" t="s">
        <v>100</v>
      </c>
      <c r="D27" s="113">
        <f>+'Q29'!D27/'Q5'!E27*100</f>
        <v>54.054054054054056</v>
      </c>
      <c r="E27" s="113">
        <f>+'Q29'!E27/'Q5'!F27*100</f>
        <v>58.104738154613464</v>
      </c>
      <c r="F27" s="113">
        <f>+'Q29'!F27/'Q5'!G27*100</f>
        <v>49.606299212598429</v>
      </c>
      <c r="G27" s="142" t="s">
        <v>100</v>
      </c>
      <c r="H27" s="113">
        <f>+'Q29'!H27/'Q5'!I27*100</f>
        <v>69.270833333333343</v>
      </c>
      <c r="I27" s="113">
        <f>+'Q29'!I27/'Q5'!J27*100</f>
        <v>66.101694915254242</v>
      </c>
      <c r="J27" s="113">
        <f>+'Q29'!J27/'Q5'!K27*100</f>
        <v>72.892561983471069</v>
      </c>
      <c r="K27" s="113">
        <f>+'Q29'!K27/'Q5'!L27*100</f>
        <v>72.368421052631575</v>
      </c>
    </row>
    <row r="28" spans="2:11" s="98" customFormat="1" ht="14" hidden="1" customHeight="1" outlineLevel="1" x14ac:dyDescent="0.35">
      <c r="B28" s="99" t="s">
        <v>308</v>
      </c>
      <c r="C28" s="113">
        <f>+'Q29'!C28/'Q5'!D28*100</f>
        <v>15.384615384615385</v>
      </c>
      <c r="D28" s="113">
        <f>+'Q29'!D28/'Q5'!E28*100</f>
        <v>41.402945894706136</v>
      </c>
      <c r="E28" s="113">
        <f>+'Q29'!E28/'Q5'!F28*100</f>
        <v>57.923755513547569</v>
      </c>
      <c r="F28" s="113">
        <f>+'Q29'!F28/'Q5'!G28*100</f>
        <v>58.125000000000007</v>
      </c>
      <c r="G28" s="113">
        <f>+'Q29'!G28/'Q5'!H28*100</f>
        <v>76.470588235294116</v>
      </c>
      <c r="H28" s="113">
        <f>+'Q29'!H28/'Q5'!I28*100</f>
        <v>64.871194379391113</v>
      </c>
      <c r="I28" s="113">
        <f>+'Q29'!I28/'Q5'!J28*100</f>
        <v>68.399168399168403</v>
      </c>
      <c r="J28" s="113">
        <f>+'Q29'!J28/'Q5'!K28*100</f>
        <v>82.702349869451695</v>
      </c>
      <c r="K28" s="113">
        <f>+'Q29'!K28/'Q5'!L28*100</f>
        <v>95.732838589981455</v>
      </c>
    </row>
    <row r="29" spans="2:11" s="98" customFormat="1" ht="14" hidden="1" customHeight="1" outlineLevel="1" x14ac:dyDescent="0.35">
      <c r="B29" s="99" t="s">
        <v>309</v>
      </c>
      <c r="C29" s="113">
        <f>+'Q29'!C29/'Q5'!D29*100</f>
        <v>40</v>
      </c>
      <c r="D29" s="113">
        <f>+'Q29'!D29/'Q5'!E29*100</f>
        <v>34.938911839676543</v>
      </c>
      <c r="E29" s="113">
        <f>+'Q29'!E29/'Q5'!F29*100</f>
        <v>40.436705362078499</v>
      </c>
      <c r="F29" s="113">
        <f>+'Q29'!F29/'Q5'!G29*100</f>
        <v>52.264808362369344</v>
      </c>
      <c r="G29" s="113">
        <f>+'Q29'!G29/'Q5'!H29*100</f>
        <v>21.428571428571427</v>
      </c>
      <c r="H29" s="113">
        <f>+'Q29'!H29/'Q5'!I29*100</f>
        <v>38.529411764705884</v>
      </c>
      <c r="I29" s="113">
        <f>+'Q29'!I29/'Q5'!J29*100</f>
        <v>47.783783783783782</v>
      </c>
      <c r="J29" s="113">
        <f>+'Q29'!J29/'Q5'!K29*100</f>
        <v>58.012820512820518</v>
      </c>
      <c r="K29" s="113">
        <f>+'Q29'!K29/'Q5'!L29*100</f>
        <v>45</v>
      </c>
    </row>
    <row r="30" spans="2:11" s="98" customFormat="1" ht="14" hidden="1" customHeight="1" outlineLevel="1" x14ac:dyDescent="0.35">
      <c r="B30" s="99" t="s">
        <v>310</v>
      </c>
      <c r="C30" s="113">
        <f>+'Q29'!C30/'Q5'!D30*100</f>
        <v>47.540983606557376</v>
      </c>
      <c r="D30" s="113">
        <f>+'Q29'!D30/'Q5'!E30*100</f>
        <v>53.09133365175397</v>
      </c>
      <c r="E30" s="113">
        <f>+'Q29'!E30/'Q5'!F30*100</f>
        <v>58.705341836384825</v>
      </c>
      <c r="F30" s="113">
        <f>+'Q29'!F30/'Q5'!G30*100</f>
        <v>57.142857142857139</v>
      </c>
      <c r="G30" s="113">
        <f>+'Q29'!G30/'Q5'!H30*100</f>
        <v>70.967741935483872</v>
      </c>
      <c r="H30" s="113">
        <f>+'Q29'!H30/'Q5'!I30*100</f>
        <v>66.94078947368422</v>
      </c>
      <c r="I30" s="113">
        <f>+'Q29'!I30/'Q5'!J30*100</f>
        <v>66.443119721808245</v>
      </c>
      <c r="J30" s="113">
        <f>+'Q29'!J30/'Q5'!K30*100</f>
        <v>73.719376391982181</v>
      </c>
      <c r="K30" s="113">
        <f>+'Q29'!K30/'Q5'!L30*100</f>
        <v>80</v>
      </c>
    </row>
    <row r="31" spans="2:11" s="98" customFormat="1" ht="14" hidden="1" customHeight="1" outlineLevel="1" x14ac:dyDescent="0.35">
      <c r="B31" s="99" t="s">
        <v>311</v>
      </c>
      <c r="C31" s="113">
        <f>+'Q29'!C31/'Q5'!D31*100</f>
        <v>33.333333333333329</v>
      </c>
      <c r="D31" s="113">
        <f>+'Q29'!D31/'Q5'!E31*100</f>
        <v>59.596808063838722</v>
      </c>
      <c r="E31" s="113">
        <f>+'Q29'!E31/'Q5'!F31*100</f>
        <v>60.076252723311555</v>
      </c>
      <c r="F31" s="113">
        <f>+'Q29'!F31/'Q5'!G31*100</f>
        <v>88.925081433224747</v>
      </c>
      <c r="G31" s="113">
        <f>+'Q29'!G31/'Q5'!H31*100</f>
        <v>33.333333333333329</v>
      </c>
      <c r="H31" s="113">
        <f>+'Q29'!H31/'Q5'!I31*100</f>
        <v>52.380952380952387</v>
      </c>
      <c r="I31" s="113">
        <f>+'Q29'!I31/'Q5'!J31*100</f>
        <v>58.761329305135959</v>
      </c>
      <c r="J31" s="113">
        <f>+'Q29'!J31/'Q5'!K31*100</f>
        <v>66.834170854271363</v>
      </c>
      <c r="K31" s="113">
        <f>+'Q29'!K31/'Q5'!L31*100</f>
        <v>66.666666666666657</v>
      </c>
    </row>
    <row r="32" spans="2:11" s="98" customFormat="1" ht="14" hidden="1" customHeight="1" outlineLevel="1" x14ac:dyDescent="0.35">
      <c r="B32" s="99" t="s">
        <v>312</v>
      </c>
      <c r="C32" s="113">
        <f>+'Q29'!C32/'Q5'!D32*100</f>
        <v>13.636363636363635</v>
      </c>
      <c r="D32" s="113">
        <f>+'Q29'!D32/'Q5'!E32*100</f>
        <v>21.005858405322211</v>
      </c>
      <c r="E32" s="113">
        <f>+'Q29'!E32/'Q5'!F32*100</f>
        <v>28.743801652892564</v>
      </c>
      <c r="F32" s="113">
        <f>+'Q29'!F32/'Q5'!G32*100</f>
        <v>42.391304347826086</v>
      </c>
      <c r="G32" s="113">
        <f>+'Q29'!G32/'Q5'!H32*100</f>
        <v>12.5</v>
      </c>
      <c r="H32" s="113">
        <f>+'Q29'!H32/'Q5'!I32*100</f>
        <v>26.344086021505376</v>
      </c>
      <c r="I32" s="113">
        <f>+'Q29'!I32/'Q5'!J32*100</f>
        <v>33.865814696485621</v>
      </c>
      <c r="J32" s="113">
        <f>+'Q29'!J32/'Q5'!K32*100</f>
        <v>36.162361623616235</v>
      </c>
      <c r="K32" s="142" t="s">
        <v>100</v>
      </c>
    </row>
    <row r="33" spans="2:11" s="98" customFormat="1" ht="14" hidden="1" customHeight="1" outlineLevel="1" x14ac:dyDescent="0.35">
      <c r="B33" s="99" t="s">
        <v>313</v>
      </c>
      <c r="C33" s="113">
        <f>+'Q29'!C33/'Q5'!D33*100</f>
        <v>7.1428571428571423</v>
      </c>
      <c r="D33" s="113">
        <f>+'Q29'!D33/'Q5'!E33*100</f>
        <v>27.804957599478147</v>
      </c>
      <c r="E33" s="113">
        <f>+'Q29'!E33/'Q5'!F33*100</f>
        <v>33.239292126186207</v>
      </c>
      <c r="F33" s="113">
        <f>+'Q29'!F33/'Q5'!G33*100</f>
        <v>22.522522522522522</v>
      </c>
      <c r="G33" s="113">
        <f>+'Q29'!G33/'Q5'!H33*100</f>
        <v>10.526315789473683</v>
      </c>
      <c r="H33" s="113">
        <f>+'Q29'!H33/'Q5'!I33*100</f>
        <v>29.518072289156628</v>
      </c>
      <c r="I33" s="113">
        <f>+'Q29'!I33/'Q5'!J33*100</f>
        <v>34.742404227212681</v>
      </c>
      <c r="J33" s="113">
        <f>+'Q29'!J33/'Q5'!K33*100</f>
        <v>52.964426877470359</v>
      </c>
      <c r="K33" s="113">
        <f>+'Q29'!K33/'Q5'!L33*100</f>
        <v>50</v>
      </c>
    </row>
    <row r="34" spans="2:11" s="98" customFormat="1" ht="14" hidden="1" customHeight="1" outlineLevel="1" x14ac:dyDescent="0.35">
      <c r="B34" s="99" t="s">
        <v>314</v>
      </c>
      <c r="C34" s="113">
        <f>+'Q29'!C34/'Q5'!D34*100</f>
        <v>7.03125</v>
      </c>
      <c r="D34" s="113">
        <f>+'Q29'!D34/'Q5'!E34*100</f>
        <v>23.725490196078429</v>
      </c>
      <c r="E34" s="113">
        <f>+'Q29'!E34/'Q5'!F34*100</f>
        <v>38.755555555555553</v>
      </c>
      <c r="F34" s="113">
        <f>+'Q29'!F34/'Q5'!G34*100</f>
        <v>57.692307692307686</v>
      </c>
      <c r="G34" s="113">
        <f>+'Q29'!G34/'Q5'!H34*100</f>
        <v>27.27272727272727</v>
      </c>
      <c r="H34" s="113">
        <f>+'Q29'!H34/'Q5'!I34*100</f>
        <v>33.149171270718227</v>
      </c>
      <c r="I34" s="113">
        <f>+'Q29'!I34/'Q5'!J34*100</f>
        <v>45.094152626362735</v>
      </c>
      <c r="J34" s="113">
        <f>+'Q29'!J34/'Q5'!K34*100</f>
        <v>59.090909090909093</v>
      </c>
      <c r="K34" s="113">
        <f>+'Q29'!K34/'Q5'!L34*100</f>
        <v>38.356164383561641</v>
      </c>
    </row>
    <row r="35" spans="2:11" s="1" customFormat="1" ht="14" customHeight="1" collapsed="1" x14ac:dyDescent="0.3">
      <c r="B35" s="100" t="s">
        <v>57</v>
      </c>
      <c r="C35" s="31">
        <f>+'Q29'!C35/'Q5'!D35*100</f>
        <v>87.5</v>
      </c>
      <c r="D35" s="31">
        <f>+'Q29'!D35/'Q5'!E35*100</f>
        <v>78.172588832487307</v>
      </c>
      <c r="E35" s="31">
        <f>+'Q29'!E35/'Q5'!F35*100</f>
        <v>80.105973025048172</v>
      </c>
      <c r="F35" s="31">
        <f>+'Q29'!F35/'Q5'!G35*100</f>
        <v>75.221238938053091</v>
      </c>
      <c r="G35" s="31">
        <f>+'Q29'!G35/'Q5'!H35*100</f>
        <v>50</v>
      </c>
      <c r="H35" s="31">
        <f>+'Q29'!H35/'Q5'!I35*100</f>
        <v>79.120879120879124</v>
      </c>
      <c r="I35" s="31">
        <f>+'Q29'!I35/'Q5'!J35*100</f>
        <v>81.856540084388186</v>
      </c>
      <c r="J35" s="31">
        <f>+'Q29'!J35/'Q5'!K35*100</f>
        <v>89.27813163481953</v>
      </c>
      <c r="K35" s="31">
        <f>+'Q29'!K35/'Q5'!L35*100</f>
        <v>100</v>
      </c>
    </row>
    <row r="36" spans="2:11" s="1" customFormat="1" ht="14" customHeight="1" x14ac:dyDescent="0.3">
      <c r="B36" s="100" t="s">
        <v>58</v>
      </c>
      <c r="C36" s="31">
        <f>+'Q29'!C36/'Q5'!D36*100</f>
        <v>39.393939393939391</v>
      </c>
      <c r="D36" s="31">
        <f>+'Q29'!D36/'Q5'!E36*100</f>
        <v>51.610300544611043</v>
      </c>
      <c r="E36" s="31">
        <f>+'Q29'!E36/'Q5'!F36*100</f>
        <v>56.107315447425435</v>
      </c>
      <c r="F36" s="31">
        <f>+'Q29'!F36/'Q5'!G36*100</f>
        <v>50.862068965517238</v>
      </c>
      <c r="G36" s="31">
        <f>+'Q29'!G36/'Q5'!H36*100</f>
        <v>33.333333333333329</v>
      </c>
      <c r="H36" s="31">
        <f>+'Q29'!H36/'Q5'!I36*100</f>
        <v>60.377358490566039</v>
      </c>
      <c r="I36" s="31">
        <f>+'Q29'!I36/'Q5'!J36*100</f>
        <v>64.145018555523833</v>
      </c>
      <c r="J36" s="31">
        <f>+'Q29'!J36/'Q5'!K36*100</f>
        <v>70.666666666666671</v>
      </c>
      <c r="K36" s="31">
        <f>+'Q29'!K36/'Q5'!L36*100</f>
        <v>73.68421052631578</v>
      </c>
    </row>
    <row r="37" spans="2:11" s="1" customFormat="1" ht="14" customHeight="1" x14ac:dyDescent="0.3">
      <c r="B37" s="102" t="s">
        <v>49</v>
      </c>
      <c r="C37" s="31">
        <f>+'Q29'!C37/'Q5'!D37*100</f>
        <v>20.176544766708702</v>
      </c>
      <c r="D37" s="31">
        <f>+'Q29'!D37/'Q5'!E37*100</f>
        <v>21.194040913133708</v>
      </c>
      <c r="E37" s="31">
        <f>+'Q29'!E37/'Q5'!F37*100</f>
        <v>24.802556493951151</v>
      </c>
      <c r="F37" s="31">
        <f>+'Q29'!F37/'Q5'!G37*100</f>
        <v>31.589958158995817</v>
      </c>
      <c r="G37" s="31">
        <f>+'Q29'!G37/'Q5'!H37*100</f>
        <v>22.522522522522522</v>
      </c>
      <c r="H37" s="31">
        <f>+'Q29'!H37/'Q5'!I37*100</f>
        <v>32.110469909315746</v>
      </c>
      <c r="I37" s="31">
        <f>+'Q29'!I37/'Q5'!J37*100</f>
        <v>33.122045552213145</v>
      </c>
      <c r="J37" s="31">
        <f>+'Q29'!J37/'Q5'!K37*100</f>
        <v>46.954403063000349</v>
      </c>
      <c r="K37" s="31">
        <f>+'Q29'!K37/'Q5'!L37*100</f>
        <v>26.771653543307089</v>
      </c>
    </row>
    <row r="38" spans="2:11" s="1" customFormat="1" ht="14" customHeight="1" x14ac:dyDescent="0.3">
      <c r="B38" s="100" t="s">
        <v>50</v>
      </c>
      <c r="C38" s="31">
        <f>+'Q29'!C38/'Q5'!D38*100</f>
        <v>16.236162361623617</v>
      </c>
      <c r="D38" s="31">
        <f>+'Q29'!D38/'Q5'!E38*100</f>
        <v>31.329083379678359</v>
      </c>
      <c r="E38" s="31">
        <f>+'Q29'!E38/'Q5'!F38*100</f>
        <v>44.203674143514888</v>
      </c>
      <c r="F38" s="31">
        <f>+'Q29'!F38/'Q5'!G38*100</f>
        <v>31.516352824578792</v>
      </c>
      <c r="G38" s="31">
        <f>+'Q29'!G38/'Q5'!H38*100</f>
        <v>22.189349112426036</v>
      </c>
      <c r="H38" s="31">
        <f>+'Q29'!H38/'Q5'!I38*100</f>
        <v>45.71839456138057</v>
      </c>
      <c r="I38" s="31">
        <f>+'Q29'!I38/'Q5'!J38*100</f>
        <v>48.534307640221193</v>
      </c>
      <c r="J38" s="31">
        <f>+'Q29'!J38/'Q5'!K38*100</f>
        <v>51.669502339430032</v>
      </c>
      <c r="K38" s="31">
        <f>+'Q29'!K38/'Q5'!L38*100</f>
        <v>49.77064220183486</v>
      </c>
    </row>
    <row r="39" spans="2:11" s="1" customFormat="1" ht="14" hidden="1" customHeight="1" outlineLevel="1" x14ac:dyDescent="0.3">
      <c r="B39" s="99" t="s">
        <v>315</v>
      </c>
      <c r="C39" s="113">
        <f>+'Q29'!C39/'Q5'!D39*100</f>
        <v>13</v>
      </c>
      <c r="D39" s="113">
        <f>+'Q29'!D39/'Q5'!E39*100</f>
        <v>17.873591920537152</v>
      </c>
      <c r="E39" s="113">
        <f>+'Q29'!E39/'Q5'!F39*100</f>
        <v>29.085102853351032</v>
      </c>
      <c r="F39" s="113">
        <f>+'Q29'!F39/'Q5'!G39*100</f>
        <v>31.262525050100198</v>
      </c>
      <c r="G39" s="113">
        <f>+'Q29'!G39/'Q5'!H39*100</f>
        <v>33.333333333333329</v>
      </c>
      <c r="H39" s="113">
        <f>+'Q29'!H39/'Q5'!I39*100</f>
        <v>37.876960193003619</v>
      </c>
      <c r="I39" s="113">
        <f>+'Q29'!I39/'Q5'!J39*100</f>
        <v>43.436711143166242</v>
      </c>
      <c r="J39" s="113">
        <f>+'Q29'!J39/'Q5'!K39*100</f>
        <v>49.906542056074763</v>
      </c>
      <c r="K39" s="113">
        <f>+'Q29'!K39/'Q5'!L39*100</f>
        <v>36.84210526315789</v>
      </c>
    </row>
    <row r="40" spans="2:11" s="1" customFormat="1" ht="14" hidden="1" customHeight="1" outlineLevel="1" x14ac:dyDescent="0.3">
      <c r="B40" s="99" t="s">
        <v>316</v>
      </c>
      <c r="C40" s="113">
        <f>+'Q29'!C40/'Q5'!D40*100</f>
        <v>20.080321285140563</v>
      </c>
      <c r="D40" s="113">
        <f>+'Q29'!D40/'Q5'!E40*100</f>
        <v>24.928089139189151</v>
      </c>
      <c r="E40" s="113">
        <f>+'Q29'!E40/'Q5'!F40*100</f>
        <v>30.323248180391037</v>
      </c>
      <c r="F40" s="113">
        <f>+'Q29'!F40/'Q5'!G40*100</f>
        <v>33.787465940054496</v>
      </c>
      <c r="G40" s="113">
        <f>+'Q29'!G40/'Q5'!H40*100</f>
        <v>20.610687022900763</v>
      </c>
      <c r="H40" s="113">
        <f>+'Q29'!H40/'Q5'!I40*100</f>
        <v>42.426071213035605</v>
      </c>
      <c r="I40" s="113">
        <f>+'Q29'!I40/'Q5'!J40*100</f>
        <v>43.632457561456647</v>
      </c>
      <c r="J40" s="113">
        <f>+'Q29'!J40/'Q5'!K40*100</f>
        <v>53.819358049265986</v>
      </c>
      <c r="K40" s="113">
        <f>+'Q29'!K40/'Q5'!L40*100</f>
        <v>62.666666666666671</v>
      </c>
    </row>
    <row r="41" spans="2:11" s="1" customFormat="1" ht="14" hidden="1" customHeight="1" outlineLevel="1" x14ac:dyDescent="0.3">
      <c r="B41" s="99" t="s">
        <v>317</v>
      </c>
      <c r="C41" s="113">
        <f>+'Q29'!C41/'Q5'!D41*100</f>
        <v>14.870689655172415</v>
      </c>
      <c r="D41" s="113">
        <f>+'Q29'!D41/'Q5'!E41*100</f>
        <v>39.190300930937433</v>
      </c>
      <c r="E41" s="113">
        <f>+'Q29'!E41/'Q5'!F41*100</f>
        <v>52.569002123142248</v>
      </c>
      <c r="F41" s="113">
        <f>+'Q29'!F41/'Q5'!G41*100</f>
        <v>29.852838121934127</v>
      </c>
      <c r="G41" s="113">
        <f>+'Q29'!G41/'Q5'!H41*100</f>
        <v>21.857923497267759</v>
      </c>
      <c r="H41" s="113">
        <f>+'Q29'!H41/'Q5'!I41*100</f>
        <v>50.684540787221913</v>
      </c>
      <c r="I41" s="113">
        <f>+'Q29'!I41/'Q5'!J41*100</f>
        <v>53.066471798202876</v>
      </c>
      <c r="J41" s="113">
        <f>+'Q29'!J41/'Q5'!K41*100</f>
        <v>50.082474226804116</v>
      </c>
      <c r="K41" s="113">
        <f>+'Q29'!K41/'Q5'!L41*100</f>
        <v>18.803418803418804</v>
      </c>
    </row>
    <row r="42" spans="2:11" ht="14" customHeight="1" collapsed="1" x14ac:dyDescent="0.2">
      <c r="B42" s="10" t="s">
        <v>51</v>
      </c>
      <c r="C42" s="31">
        <f>+'Q29'!C42/'Q5'!D42*100</f>
        <v>59.706959706959708</v>
      </c>
      <c r="D42" s="31">
        <f>+'Q29'!D42/'Q5'!E42*100</f>
        <v>35.56229349939494</v>
      </c>
      <c r="E42" s="31">
        <f>+'Q29'!E42/'Q5'!F42*100</f>
        <v>50.537754456477245</v>
      </c>
      <c r="F42" s="31">
        <f>+'Q29'!F42/'Q5'!G42*100</f>
        <v>40</v>
      </c>
      <c r="G42" s="31">
        <f>+'Q29'!G42/'Q5'!H42*100</f>
        <v>36</v>
      </c>
      <c r="H42" s="31">
        <f>+'Q29'!H42/'Q5'!I42*100</f>
        <v>53.101004134672181</v>
      </c>
      <c r="I42" s="31">
        <f>+'Q29'!I42/'Q5'!J42*100</f>
        <v>62.306425041186166</v>
      </c>
      <c r="J42" s="31">
        <f>+'Q29'!J42/'Q5'!K42*100</f>
        <v>65.942454492072812</v>
      </c>
      <c r="K42" s="31">
        <f>+'Q29'!K42/'Q5'!L42*100</f>
        <v>53.488372093023251</v>
      </c>
    </row>
    <row r="43" spans="2:11" ht="14" customHeight="1" x14ac:dyDescent="0.2">
      <c r="B43" s="10" t="s">
        <v>52</v>
      </c>
      <c r="C43" s="31">
        <f>+'Q29'!C43/'Q5'!D43*100</f>
        <v>33.180147058823529</v>
      </c>
      <c r="D43" s="31">
        <f>+'Q29'!D43/'Q5'!E43*100</f>
        <v>22.69560241673539</v>
      </c>
      <c r="E43" s="31">
        <f>+'Q29'!E43/'Q5'!F43*100</f>
        <v>28.493269413071154</v>
      </c>
      <c r="F43" s="31">
        <f>+'Q29'!F43/'Q5'!G43*100</f>
        <v>35.895339329517576</v>
      </c>
      <c r="G43" s="31">
        <f>+'Q29'!G43/'Q5'!H43*100</f>
        <v>32.911392405063289</v>
      </c>
      <c r="H43" s="31">
        <f>+'Q29'!H43/'Q5'!I43*100</f>
        <v>36.961206896551722</v>
      </c>
      <c r="I43" s="31">
        <f>+'Q29'!I43/'Q5'!J43*100</f>
        <v>38.407218517065516</v>
      </c>
      <c r="J43" s="31">
        <f>+'Q29'!J43/'Q5'!K43*100</f>
        <v>36.146971201588876</v>
      </c>
      <c r="K43" s="31">
        <f>+'Q29'!K43/'Q5'!L43*100</f>
        <v>14.814814814814813</v>
      </c>
    </row>
    <row r="44" spans="2:11" ht="14" customHeight="1" x14ac:dyDescent="0.2">
      <c r="B44" s="10" t="s">
        <v>61</v>
      </c>
      <c r="C44" s="140" t="s">
        <v>100</v>
      </c>
      <c r="D44" s="31">
        <f>+'Q29'!D44/'Q5'!E44*100</f>
        <v>19.673802242609582</v>
      </c>
      <c r="E44" s="31">
        <f>+'Q29'!E44/'Q5'!F44*100</f>
        <v>38.23154261704682</v>
      </c>
      <c r="F44" s="31">
        <f>+'Q29'!F44/'Q5'!G44*100</f>
        <v>34.862385321100916</v>
      </c>
      <c r="G44" s="31">
        <f>+'Q29'!G44/'Q5'!H44*100</f>
        <v>28.125</v>
      </c>
      <c r="H44" s="31">
        <f>+'Q29'!H44/'Q5'!I44*100</f>
        <v>48.318756073858118</v>
      </c>
      <c r="I44" s="31">
        <f>+'Q29'!I44/'Q5'!J44*100</f>
        <v>45.669536153592041</v>
      </c>
      <c r="J44" s="31">
        <f>+'Q29'!J44/'Q5'!K44*100</f>
        <v>57.035952497153083</v>
      </c>
      <c r="K44" s="31">
        <f>+'Q29'!K44/'Q5'!L44*100</f>
        <v>51.746031746031754</v>
      </c>
    </row>
    <row r="45" spans="2:11" ht="14" customHeight="1" x14ac:dyDescent="0.2">
      <c r="B45" s="10" t="s">
        <v>60</v>
      </c>
      <c r="C45" s="140" t="s">
        <v>100</v>
      </c>
      <c r="D45" s="31">
        <f>+'Q29'!D45/'Q5'!E45*100</f>
        <v>45.277127244340356</v>
      </c>
      <c r="E45" s="31">
        <f>+'Q29'!E45/'Q5'!F45*100</f>
        <v>73.879473420067171</v>
      </c>
      <c r="F45" s="31">
        <f>+'Q29'!F45/'Q5'!G45*100</f>
        <v>32.209106239460375</v>
      </c>
      <c r="G45" s="31">
        <f>+'Q29'!G45/'Q5'!H45*100</f>
        <v>13.636363636363635</v>
      </c>
      <c r="H45" s="31">
        <f>+'Q29'!H45/'Q5'!I45*100</f>
        <v>78.444444444444457</v>
      </c>
      <c r="I45" s="31">
        <f>+'Q29'!I45/'Q5'!J45*100</f>
        <v>79.547285323022393</v>
      </c>
      <c r="J45" s="31">
        <f>+'Q29'!J45/'Q5'!K45*100</f>
        <v>79.01526162790698</v>
      </c>
      <c r="K45" s="31">
        <f>+'Q29'!K45/'Q5'!L45*100</f>
        <v>74.025974025974023</v>
      </c>
    </row>
    <row r="46" spans="2:11" ht="14" customHeight="1" x14ac:dyDescent="0.2">
      <c r="B46" s="10" t="s">
        <v>59</v>
      </c>
      <c r="C46" s="31">
        <f>+'Q29'!C46/'Q5'!D46*100</f>
        <v>2.5641025641025639</v>
      </c>
      <c r="D46" s="31">
        <f>+'Q29'!D46/'Q5'!E46*100</f>
        <v>7.9299112658654387</v>
      </c>
      <c r="E46" s="31">
        <f>+'Q29'!E46/'Q5'!F46*100</f>
        <v>14.459815546772067</v>
      </c>
      <c r="F46" s="31">
        <f>+'Q29'!F46/'Q5'!G46*100</f>
        <v>11.555555555555555</v>
      </c>
      <c r="G46" s="31">
        <f>+'Q29'!G46/'Q5'!H46*100</f>
        <v>11.111111111111111</v>
      </c>
      <c r="H46" s="31">
        <f>+'Q29'!H46/'Q5'!I46*100</f>
        <v>22.260273972602739</v>
      </c>
      <c r="I46" s="31">
        <f>+'Q29'!I46/'Q5'!J46*100</f>
        <v>27.107583774250443</v>
      </c>
      <c r="J46" s="31">
        <f>+'Q29'!J46/'Q5'!K46*100</f>
        <v>52.436194895591647</v>
      </c>
      <c r="K46" s="31">
        <f>+'Q29'!K46/'Q5'!L46*100</f>
        <v>12.903225806451612</v>
      </c>
    </row>
    <row r="47" spans="2:11" ht="14" customHeight="1" x14ac:dyDescent="0.2">
      <c r="B47" s="10" t="s">
        <v>62</v>
      </c>
      <c r="C47" s="31">
        <f>+'Q29'!C47/'Q5'!D47*100</f>
        <v>17.073170731707318</v>
      </c>
      <c r="D47" s="31">
        <f>+'Q29'!D47/'Q5'!E47*100</f>
        <v>22.654390579982465</v>
      </c>
      <c r="E47" s="31">
        <f>+'Q29'!E47/'Q5'!F47*100</f>
        <v>30.068384513377882</v>
      </c>
      <c r="F47" s="31">
        <f>+'Q29'!F47/'Q5'!G47*100</f>
        <v>29.556313993174061</v>
      </c>
      <c r="G47" s="31">
        <f>+'Q29'!G47/'Q5'!H47*100</f>
        <v>23.404255319148938</v>
      </c>
      <c r="H47" s="31">
        <f>+'Q29'!H47/'Q5'!I47*100</f>
        <v>37.484035759897829</v>
      </c>
      <c r="I47" s="31">
        <f>+'Q29'!I47/'Q5'!J47*100</f>
        <v>39.57841305650534</v>
      </c>
      <c r="J47" s="31">
        <f>+'Q29'!J47/'Q5'!K47*100</f>
        <v>49.505163511187604</v>
      </c>
      <c r="K47" s="31">
        <f>+'Q29'!K47/'Q5'!L47*100</f>
        <v>25.295404814004375</v>
      </c>
    </row>
    <row r="48" spans="2:11" ht="14" customHeight="1" x14ac:dyDescent="0.2">
      <c r="B48" s="10" t="s">
        <v>63</v>
      </c>
      <c r="C48" s="31">
        <f>+'Q29'!C48/'Q5'!D48*100</f>
        <v>30.158730158730158</v>
      </c>
      <c r="D48" s="31">
        <f>+'Q29'!D48/'Q5'!E48*100</f>
        <v>27.275874004845967</v>
      </c>
      <c r="E48" s="31">
        <f>+'Q29'!E48/'Q5'!F48*100</f>
        <v>27.850741220900737</v>
      </c>
      <c r="F48" s="31">
        <f>+'Q29'!F48/'Q5'!G48*100</f>
        <v>18.499635833940275</v>
      </c>
      <c r="G48" s="31">
        <f>+'Q29'!G48/'Q5'!H48*100</f>
        <v>25.490196078431371</v>
      </c>
      <c r="H48" s="31">
        <f>+'Q29'!H48/'Q5'!I48*100</f>
        <v>35.954738330975957</v>
      </c>
      <c r="I48" s="31">
        <f>+'Q29'!I48/'Q5'!J48*100</f>
        <v>43.39907910109271</v>
      </c>
      <c r="J48" s="31">
        <f>+'Q29'!J48/'Q5'!K48*100</f>
        <v>45.933562428407789</v>
      </c>
      <c r="K48" s="31">
        <f>+'Q29'!K48/'Q5'!L48*100</f>
        <v>31.25</v>
      </c>
    </row>
    <row r="49" spans="2:11" ht="14" customHeight="1" x14ac:dyDescent="0.2">
      <c r="B49" s="10" t="s">
        <v>69</v>
      </c>
      <c r="C49" s="31">
        <f>+'Q29'!C49/'Q5'!D49*100</f>
        <v>7.4074074074074066</v>
      </c>
      <c r="D49" s="31">
        <f>+'Q29'!D49/'Q5'!E49*100</f>
        <v>14.82258064516129</v>
      </c>
      <c r="E49" s="31">
        <f>+'Q29'!E49/'Q5'!F49*100</f>
        <v>21.741143783283167</v>
      </c>
      <c r="F49" s="31">
        <f>+'Q29'!F49/'Q5'!G49*100</f>
        <v>14.035087719298245</v>
      </c>
      <c r="G49" s="140" t="s">
        <v>100</v>
      </c>
      <c r="H49" s="31">
        <f>+'Q29'!H49/'Q5'!I49*100</f>
        <v>37.647058823529413</v>
      </c>
      <c r="I49" s="31">
        <f>+'Q29'!I49/'Q5'!J49*100</f>
        <v>54.566037735849058</v>
      </c>
      <c r="J49" s="31">
        <f>+'Q29'!J49/'Q5'!K49*100</f>
        <v>67.123287671232873</v>
      </c>
      <c r="K49" s="31">
        <f>+'Q29'!K49/'Q5'!L49*100</f>
        <v>41.025641025641022</v>
      </c>
    </row>
    <row r="50" spans="2:11" ht="14" customHeight="1" x14ac:dyDescent="0.2">
      <c r="B50" s="10" t="s">
        <v>64</v>
      </c>
      <c r="C50" s="31">
        <f>+'Q29'!C50/'Q5'!D50*100</f>
        <v>17.073170731707318</v>
      </c>
      <c r="D50" s="31">
        <f>+'Q29'!D50/'Q5'!E50*100</f>
        <v>20.31332049711185</v>
      </c>
      <c r="E50" s="31">
        <f>+'Q29'!E50/'Q5'!F50*100</f>
        <v>23.547181810954765</v>
      </c>
      <c r="F50" s="31">
        <f>+'Q29'!F50/'Q5'!G50*100</f>
        <v>17.677642980935875</v>
      </c>
      <c r="G50" s="31">
        <f>+'Q29'!G50/'Q5'!H50*100</f>
        <v>17.1875</v>
      </c>
      <c r="H50" s="31">
        <f>+'Q29'!H50/'Q5'!I50*100</f>
        <v>27.29766803840878</v>
      </c>
      <c r="I50" s="31">
        <f>+'Q29'!I50/'Q5'!J50*100</f>
        <v>33.209804884582752</v>
      </c>
      <c r="J50" s="31">
        <f>+'Q29'!J50/'Q5'!K50*100</f>
        <v>36.736493936052923</v>
      </c>
      <c r="K50" s="31">
        <f>+'Q29'!K50/'Q5'!L50*100</f>
        <v>16.082099246557547</v>
      </c>
    </row>
    <row r="51" spans="2:11" ht="14" customHeight="1" x14ac:dyDescent="0.2">
      <c r="B51" s="10" t="s">
        <v>65</v>
      </c>
      <c r="C51" s="31">
        <f>+'Q29'!C51/'Q5'!D51*100</f>
        <v>25.067750677506773</v>
      </c>
      <c r="D51" s="31">
        <f>+'Q29'!D51/'Q5'!E51*100</f>
        <v>25.187088674637348</v>
      </c>
      <c r="E51" s="31">
        <f>+'Q29'!E51/'Q5'!F51*100</f>
        <v>27.42767229068599</v>
      </c>
      <c r="F51" s="31">
        <f>+'Q29'!F51/'Q5'!G51*100</f>
        <v>23.117076808351978</v>
      </c>
      <c r="G51" s="31">
        <f>+'Q29'!G51/'Q5'!H51*100</f>
        <v>12.340425531914894</v>
      </c>
      <c r="H51" s="31">
        <f>+'Q29'!H51/'Q5'!I51*100</f>
        <v>33.275299238302502</v>
      </c>
      <c r="I51" s="31">
        <f>+'Q29'!I51/'Q5'!J51*100</f>
        <v>34.585826073773454</v>
      </c>
      <c r="J51" s="31">
        <f>+'Q29'!J51/'Q5'!K51*100</f>
        <v>36.412447950909488</v>
      </c>
      <c r="K51" s="31">
        <f>+'Q29'!K51/'Q5'!L51*100</f>
        <v>21.471172962226639</v>
      </c>
    </row>
    <row r="52" spans="2:11" ht="14" customHeight="1" x14ac:dyDescent="0.2">
      <c r="B52" s="10" t="s">
        <v>66</v>
      </c>
      <c r="C52" s="31">
        <f>+'Q29'!C52/'Q5'!D52*100</f>
        <v>12.962962962962962</v>
      </c>
      <c r="D52" s="31">
        <f>+'Q29'!D52/'Q5'!E52*100</f>
        <v>18.086445656735208</v>
      </c>
      <c r="E52" s="31">
        <f>+'Q29'!E52/'Q5'!F52*100</f>
        <v>23.53493222106361</v>
      </c>
      <c r="F52" s="31">
        <f>+'Q29'!F52/'Q5'!G52*100</f>
        <v>11.111111111111111</v>
      </c>
      <c r="G52" s="31">
        <f>+'Q29'!G52/'Q5'!H52*100</f>
        <v>13.793103448275861</v>
      </c>
      <c r="H52" s="31">
        <f>+'Q29'!H52/'Q5'!I52*100</f>
        <v>24.409448818897637</v>
      </c>
      <c r="I52" s="31">
        <f>+'Q29'!I52/'Q5'!J52*100</f>
        <v>26.774330641733957</v>
      </c>
      <c r="J52" s="31">
        <f>+'Q29'!J52/'Q5'!K52*100</f>
        <v>33.36492890995261</v>
      </c>
      <c r="K52" s="31">
        <f>+'Q29'!K52/'Q5'!L52*100</f>
        <v>21.311475409836063</v>
      </c>
    </row>
    <row r="53" spans="2:11" ht="14" customHeight="1" x14ac:dyDescent="0.2">
      <c r="B53" s="10" t="s">
        <v>67</v>
      </c>
      <c r="C53" s="31">
        <f>+'Q29'!C53/'Q5'!D53*100</f>
        <v>12.76595744680851</v>
      </c>
      <c r="D53" s="31">
        <f>+'Q29'!D53/'Q5'!E53*100</f>
        <v>14.763867730083341</v>
      </c>
      <c r="E53" s="31">
        <f>+'Q29'!E53/'Q5'!F53*100</f>
        <v>21.658402785103913</v>
      </c>
      <c r="F53" s="31">
        <f>+'Q29'!F53/'Q5'!G53*100</f>
        <v>15.2</v>
      </c>
      <c r="G53" s="31">
        <f>+'Q29'!G53/'Q5'!H53*100</f>
        <v>26.229508196721312</v>
      </c>
      <c r="H53" s="31">
        <f>+'Q29'!H53/'Q5'!I53*100</f>
        <v>23.665480427046262</v>
      </c>
      <c r="I53" s="31">
        <f>+'Q29'!I53/'Q5'!J53*100</f>
        <v>29.106343774677544</v>
      </c>
      <c r="J53" s="31">
        <f>+'Q29'!J53/'Q5'!K53*100</f>
        <v>32.427695004382123</v>
      </c>
      <c r="K53" s="31">
        <f>+'Q29'!K53/'Q5'!L53*100</f>
        <v>17.456359102244392</v>
      </c>
    </row>
    <row r="54" spans="2:11" ht="14" customHeight="1" x14ac:dyDescent="0.2">
      <c r="B54" s="86" t="s">
        <v>68</v>
      </c>
      <c r="C54" s="141" t="s">
        <v>100</v>
      </c>
      <c r="D54" s="51">
        <f>+'Q29'!D54/'Q5'!E54*100</f>
        <v>11.111111111111111</v>
      </c>
      <c r="E54" s="51">
        <f>+'Q29'!E54/'Q5'!F54*100</f>
        <v>3.225806451612903</v>
      </c>
      <c r="F54" s="141" t="s">
        <v>100</v>
      </c>
      <c r="G54" s="141" t="s">
        <v>100</v>
      </c>
      <c r="H54" s="141" t="s">
        <v>100</v>
      </c>
      <c r="I54" s="51">
        <f>+'Q29'!I54/'Q5'!J54*100</f>
        <v>14.285714285714285</v>
      </c>
      <c r="J54" s="51">
        <f>+'Q29'!J54/'Q5'!K54*100</f>
        <v>50</v>
      </c>
      <c r="K54" s="141" t="s">
        <v>100</v>
      </c>
    </row>
    <row r="55" spans="2:11" ht="7.5" customHeight="1" x14ac:dyDescent="0.2"/>
    <row r="56" spans="2:11" x14ac:dyDescent="0.2">
      <c r="B56" s="184" t="s">
        <v>246</v>
      </c>
      <c r="C56" s="184"/>
      <c r="D56" s="184"/>
      <c r="E56" s="184"/>
      <c r="F56" s="184"/>
    </row>
  </sheetData>
  <mergeCells count="12">
    <mergeCell ref="B56:F56"/>
    <mergeCell ref="B2:K2"/>
    <mergeCell ref="B3:K3"/>
    <mergeCell ref="C5:C6"/>
    <mergeCell ref="D5:D6"/>
    <mergeCell ref="E5:E6"/>
    <mergeCell ref="F5:F6"/>
    <mergeCell ref="G5:G6"/>
    <mergeCell ref="H5:H6"/>
    <mergeCell ref="I5:I6"/>
    <mergeCell ref="J5:J6"/>
    <mergeCell ref="K5:K6"/>
  </mergeCells>
  <printOptions horizontalCentered="1"/>
  <pageMargins left="0" right="0" top="0.98425196850393704" bottom="0" header="0.23622047244094491" footer="0.51181102362204722"/>
  <pageSetup paperSize="9" scale="9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L55"/>
  <sheetViews>
    <sheetView workbookViewId="0"/>
  </sheetViews>
  <sheetFormatPr defaultColWidth="9.1796875" defaultRowHeight="10" outlineLevelRow="1" x14ac:dyDescent="0.2"/>
  <cols>
    <col min="1" max="1" width="3.1796875" style="10" customWidth="1"/>
    <col min="2" max="2" width="54.81640625" style="10" customWidth="1"/>
    <col min="3" max="3" width="7.54296875" style="11" customWidth="1"/>
    <col min="4" max="4" width="9" style="11" customWidth="1"/>
    <col min="5" max="5" width="8" style="11" customWidth="1"/>
    <col min="6" max="6" width="7.81640625" style="10" customWidth="1"/>
    <col min="7" max="7" width="12.453125" style="10" customWidth="1"/>
    <col min="8" max="8" width="10.81640625" style="10" customWidth="1"/>
    <col min="9" max="9" width="9.81640625" style="10" customWidth="1"/>
    <col min="10" max="10" width="10.1796875" style="10" customWidth="1"/>
    <col min="11" max="11" width="6.54296875" style="10" customWidth="1"/>
    <col min="12" max="12" width="5.54296875" style="10" customWidth="1"/>
    <col min="13" max="198" width="9.1796875" style="10"/>
    <col min="199" max="199" width="51.1796875" style="10" customWidth="1"/>
    <col min="200" max="207" width="9.81640625" style="10" customWidth="1"/>
    <col min="208" max="454" width="9.1796875" style="10"/>
    <col min="455" max="455" width="51.1796875" style="10" customWidth="1"/>
    <col min="456" max="463" width="9.81640625" style="10" customWidth="1"/>
    <col min="464" max="710" width="9.1796875" style="10"/>
    <col min="711" max="711" width="51.1796875" style="10" customWidth="1"/>
    <col min="712" max="719" width="9.81640625" style="10" customWidth="1"/>
    <col min="720" max="966" width="9.1796875" style="10"/>
    <col min="967" max="967" width="51.1796875" style="10" customWidth="1"/>
    <col min="968" max="975" width="9.81640625" style="10" customWidth="1"/>
    <col min="976" max="1222" width="9.1796875" style="10"/>
    <col min="1223" max="1223" width="51.1796875" style="10" customWidth="1"/>
    <col min="1224" max="1231" width="9.81640625" style="10" customWidth="1"/>
    <col min="1232" max="1478" width="9.1796875" style="10"/>
    <col min="1479" max="1479" width="51.1796875" style="10" customWidth="1"/>
    <col min="1480" max="1487" width="9.81640625" style="10" customWidth="1"/>
    <col min="1488" max="1734" width="9.1796875" style="10"/>
    <col min="1735" max="1735" width="51.1796875" style="10" customWidth="1"/>
    <col min="1736" max="1743" width="9.81640625" style="10" customWidth="1"/>
    <col min="1744" max="1990" width="9.1796875" style="10"/>
    <col min="1991" max="1991" width="51.1796875" style="10" customWidth="1"/>
    <col min="1992" max="1999" width="9.81640625" style="10" customWidth="1"/>
    <col min="2000" max="2246" width="9.1796875" style="10"/>
    <col min="2247" max="2247" width="51.1796875" style="10" customWidth="1"/>
    <col min="2248" max="2255" width="9.81640625" style="10" customWidth="1"/>
    <col min="2256" max="2502" width="9.1796875" style="10"/>
    <col min="2503" max="2503" width="51.1796875" style="10" customWidth="1"/>
    <col min="2504" max="2511" width="9.81640625" style="10" customWidth="1"/>
    <col min="2512" max="2758" width="9.1796875" style="10"/>
    <col min="2759" max="2759" width="51.1796875" style="10" customWidth="1"/>
    <col min="2760" max="2767" width="9.81640625" style="10" customWidth="1"/>
    <col min="2768" max="3014" width="9.1796875" style="10"/>
    <col min="3015" max="3015" width="51.1796875" style="10" customWidth="1"/>
    <col min="3016" max="3023" width="9.81640625" style="10" customWidth="1"/>
    <col min="3024" max="3270" width="9.1796875" style="10"/>
    <col min="3271" max="3271" width="51.1796875" style="10" customWidth="1"/>
    <col min="3272" max="3279" width="9.81640625" style="10" customWidth="1"/>
    <col min="3280" max="3526" width="9.1796875" style="10"/>
    <col min="3527" max="3527" width="51.1796875" style="10" customWidth="1"/>
    <col min="3528" max="3535" width="9.81640625" style="10" customWidth="1"/>
    <col min="3536" max="3782" width="9.1796875" style="10"/>
    <col min="3783" max="3783" width="51.1796875" style="10" customWidth="1"/>
    <col min="3784" max="3791" width="9.81640625" style="10" customWidth="1"/>
    <col min="3792" max="4038" width="9.1796875" style="10"/>
    <col min="4039" max="4039" width="51.1796875" style="10" customWidth="1"/>
    <col min="4040" max="4047" width="9.81640625" style="10" customWidth="1"/>
    <col min="4048" max="4294" width="9.1796875" style="10"/>
    <col min="4295" max="4295" width="51.1796875" style="10" customWidth="1"/>
    <col min="4296" max="4303" width="9.81640625" style="10" customWidth="1"/>
    <col min="4304" max="4550" width="9.1796875" style="10"/>
    <col min="4551" max="4551" width="51.1796875" style="10" customWidth="1"/>
    <col min="4552" max="4559" width="9.81640625" style="10" customWidth="1"/>
    <col min="4560" max="4806" width="9.1796875" style="10"/>
    <col min="4807" max="4807" width="51.1796875" style="10" customWidth="1"/>
    <col min="4808" max="4815" width="9.81640625" style="10" customWidth="1"/>
    <col min="4816" max="5062" width="9.1796875" style="10"/>
    <col min="5063" max="5063" width="51.1796875" style="10" customWidth="1"/>
    <col min="5064" max="5071" width="9.81640625" style="10" customWidth="1"/>
    <col min="5072" max="5318" width="9.1796875" style="10"/>
    <col min="5319" max="5319" width="51.1796875" style="10" customWidth="1"/>
    <col min="5320" max="5327" width="9.81640625" style="10" customWidth="1"/>
    <col min="5328" max="5574" width="9.1796875" style="10"/>
    <col min="5575" max="5575" width="51.1796875" style="10" customWidth="1"/>
    <col min="5576" max="5583" width="9.81640625" style="10" customWidth="1"/>
    <col min="5584" max="5830" width="9.1796875" style="10"/>
    <col min="5831" max="5831" width="51.1796875" style="10" customWidth="1"/>
    <col min="5832" max="5839" width="9.81640625" style="10" customWidth="1"/>
    <col min="5840" max="6086" width="9.1796875" style="10"/>
    <col min="6087" max="6087" width="51.1796875" style="10" customWidth="1"/>
    <col min="6088" max="6095" width="9.81640625" style="10" customWidth="1"/>
    <col min="6096" max="6342" width="9.1796875" style="10"/>
    <col min="6343" max="6343" width="51.1796875" style="10" customWidth="1"/>
    <col min="6344" max="6351" width="9.81640625" style="10" customWidth="1"/>
    <col min="6352" max="6598" width="9.1796875" style="10"/>
    <col min="6599" max="6599" width="51.1796875" style="10" customWidth="1"/>
    <col min="6600" max="6607" width="9.81640625" style="10" customWidth="1"/>
    <col min="6608" max="6854" width="9.1796875" style="10"/>
    <col min="6855" max="6855" width="51.1796875" style="10" customWidth="1"/>
    <col min="6856" max="6863" width="9.81640625" style="10" customWidth="1"/>
    <col min="6864" max="7110" width="9.1796875" style="10"/>
    <col min="7111" max="7111" width="51.1796875" style="10" customWidth="1"/>
    <col min="7112" max="7119" width="9.81640625" style="10" customWidth="1"/>
    <col min="7120" max="7366" width="9.1796875" style="10"/>
    <col min="7367" max="7367" width="51.1796875" style="10" customWidth="1"/>
    <col min="7368" max="7375" width="9.81640625" style="10" customWidth="1"/>
    <col min="7376" max="7622" width="9.1796875" style="10"/>
    <col min="7623" max="7623" width="51.1796875" style="10" customWidth="1"/>
    <col min="7624" max="7631" width="9.81640625" style="10" customWidth="1"/>
    <col min="7632" max="7878" width="9.1796875" style="10"/>
    <col min="7879" max="7879" width="51.1796875" style="10" customWidth="1"/>
    <col min="7880" max="7887" width="9.81640625" style="10" customWidth="1"/>
    <col min="7888" max="8134" width="9.1796875" style="10"/>
    <col min="8135" max="8135" width="51.1796875" style="10" customWidth="1"/>
    <col min="8136" max="8143" width="9.81640625" style="10" customWidth="1"/>
    <col min="8144" max="8390" width="9.1796875" style="10"/>
    <col min="8391" max="8391" width="51.1796875" style="10" customWidth="1"/>
    <col min="8392" max="8399" width="9.81640625" style="10" customWidth="1"/>
    <col min="8400" max="8646" width="9.1796875" style="10"/>
    <col min="8647" max="8647" width="51.1796875" style="10" customWidth="1"/>
    <col min="8648" max="8655" width="9.81640625" style="10" customWidth="1"/>
    <col min="8656" max="8902" width="9.1796875" style="10"/>
    <col min="8903" max="8903" width="51.1796875" style="10" customWidth="1"/>
    <col min="8904" max="8911" width="9.81640625" style="10" customWidth="1"/>
    <col min="8912" max="9158" width="9.1796875" style="10"/>
    <col min="9159" max="9159" width="51.1796875" style="10" customWidth="1"/>
    <col min="9160" max="9167" width="9.81640625" style="10" customWidth="1"/>
    <col min="9168" max="9414" width="9.1796875" style="10"/>
    <col min="9415" max="9415" width="51.1796875" style="10" customWidth="1"/>
    <col min="9416" max="9423" width="9.81640625" style="10" customWidth="1"/>
    <col min="9424" max="9670" width="9.1796875" style="10"/>
    <col min="9671" max="9671" width="51.1796875" style="10" customWidth="1"/>
    <col min="9672" max="9679" width="9.81640625" style="10" customWidth="1"/>
    <col min="9680" max="9926" width="9.1796875" style="10"/>
    <col min="9927" max="9927" width="51.1796875" style="10" customWidth="1"/>
    <col min="9928" max="9935" width="9.81640625" style="10" customWidth="1"/>
    <col min="9936" max="10182" width="9.1796875" style="10"/>
    <col min="10183" max="10183" width="51.1796875" style="10" customWidth="1"/>
    <col min="10184" max="10191" width="9.81640625" style="10" customWidth="1"/>
    <col min="10192" max="10438" width="9.1796875" style="10"/>
    <col min="10439" max="10439" width="51.1796875" style="10" customWidth="1"/>
    <col min="10440" max="10447" width="9.81640625" style="10" customWidth="1"/>
    <col min="10448" max="10694" width="9.1796875" style="10"/>
    <col min="10695" max="10695" width="51.1796875" style="10" customWidth="1"/>
    <col min="10696" max="10703" width="9.81640625" style="10" customWidth="1"/>
    <col min="10704" max="10950" width="9.1796875" style="10"/>
    <col min="10951" max="10951" width="51.1796875" style="10" customWidth="1"/>
    <col min="10952" max="10959" width="9.81640625" style="10" customWidth="1"/>
    <col min="10960" max="11206" width="9.1796875" style="10"/>
    <col min="11207" max="11207" width="51.1796875" style="10" customWidth="1"/>
    <col min="11208" max="11215" width="9.81640625" style="10" customWidth="1"/>
    <col min="11216" max="11462" width="9.1796875" style="10"/>
    <col min="11463" max="11463" width="51.1796875" style="10" customWidth="1"/>
    <col min="11464" max="11471" width="9.81640625" style="10" customWidth="1"/>
    <col min="11472" max="11718" width="9.1796875" style="10"/>
    <col min="11719" max="11719" width="51.1796875" style="10" customWidth="1"/>
    <col min="11720" max="11727" width="9.81640625" style="10" customWidth="1"/>
    <col min="11728" max="11974" width="9.1796875" style="10"/>
    <col min="11975" max="11975" width="51.1796875" style="10" customWidth="1"/>
    <col min="11976" max="11983" width="9.81640625" style="10" customWidth="1"/>
    <col min="11984" max="12230" width="9.1796875" style="10"/>
    <col min="12231" max="12231" width="51.1796875" style="10" customWidth="1"/>
    <col min="12232" max="12239" width="9.81640625" style="10" customWidth="1"/>
    <col min="12240" max="12486" width="9.1796875" style="10"/>
    <col min="12487" max="12487" width="51.1796875" style="10" customWidth="1"/>
    <col min="12488" max="12495" width="9.81640625" style="10" customWidth="1"/>
    <col min="12496" max="12742" width="9.1796875" style="10"/>
    <col min="12743" max="12743" width="51.1796875" style="10" customWidth="1"/>
    <col min="12744" max="12751" width="9.81640625" style="10" customWidth="1"/>
    <col min="12752" max="12998" width="9.1796875" style="10"/>
    <col min="12999" max="12999" width="51.1796875" style="10" customWidth="1"/>
    <col min="13000" max="13007" width="9.81640625" style="10" customWidth="1"/>
    <col min="13008" max="13254" width="9.1796875" style="10"/>
    <col min="13255" max="13255" width="51.1796875" style="10" customWidth="1"/>
    <col min="13256" max="13263" width="9.81640625" style="10" customWidth="1"/>
    <col min="13264" max="13510" width="9.1796875" style="10"/>
    <col min="13511" max="13511" width="51.1796875" style="10" customWidth="1"/>
    <col min="13512" max="13519" width="9.81640625" style="10" customWidth="1"/>
    <col min="13520" max="13766" width="9.1796875" style="10"/>
    <col min="13767" max="13767" width="51.1796875" style="10" customWidth="1"/>
    <col min="13768" max="13775" width="9.81640625" style="10" customWidth="1"/>
    <col min="13776" max="14022" width="9.1796875" style="10"/>
    <col min="14023" max="14023" width="51.1796875" style="10" customWidth="1"/>
    <col min="14024" max="14031" width="9.81640625" style="10" customWidth="1"/>
    <col min="14032" max="14278" width="9.1796875" style="10"/>
    <col min="14279" max="14279" width="51.1796875" style="10" customWidth="1"/>
    <col min="14280" max="14287" width="9.81640625" style="10" customWidth="1"/>
    <col min="14288" max="14534" width="9.1796875" style="10"/>
    <col min="14535" max="14535" width="51.1796875" style="10" customWidth="1"/>
    <col min="14536" max="14543" width="9.81640625" style="10" customWidth="1"/>
    <col min="14544" max="14790" width="9.1796875" style="10"/>
    <col min="14791" max="14791" width="51.1796875" style="10" customWidth="1"/>
    <col min="14792" max="14799" width="9.81640625" style="10" customWidth="1"/>
    <col min="14800" max="15046" width="9.1796875" style="10"/>
    <col min="15047" max="15047" width="51.1796875" style="10" customWidth="1"/>
    <col min="15048" max="15055" width="9.81640625" style="10" customWidth="1"/>
    <col min="15056" max="15302" width="9.1796875" style="10"/>
    <col min="15303" max="15303" width="51.1796875" style="10" customWidth="1"/>
    <col min="15304" max="15311" width="9.81640625" style="10" customWidth="1"/>
    <col min="15312" max="15558" width="9.1796875" style="10"/>
    <col min="15559" max="15559" width="51.1796875" style="10" customWidth="1"/>
    <col min="15560" max="15567" width="9.81640625" style="10" customWidth="1"/>
    <col min="15568" max="15814" width="9.1796875" style="10"/>
    <col min="15815" max="15815" width="51.1796875" style="10" customWidth="1"/>
    <col min="15816" max="15823" width="9.81640625" style="10" customWidth="1"/>
    <col min="15824" max="16384" width="9.1796875" style="10"/>
  </cols>
  <sheetData>
    <row r="1" spans="2:12" s="1" customFormat="1" ht="17.25" customHeight="1" x14ac:dyDescent="0.3">
      <c r="B1" s="40"/>
      <c r="C1" s="42"/>
      <c r="L1" s="36" t="s">
        <v>212</v>
      </c>
    </row>
    <row r="2" spans="2:12" s="1" customFormat="1" ht="19.5" customHeight="1" x14ac:dyDescent="0.3">
      <c r="B2" s="176" t="s">
        <v>234</v>
      </c>
      <c r="C2" s="176"/>
      <c r="D2" s="176"/>
      <c r="E2" s="176"/>
      <c r="F2" s="176"/>
      <c r="G2" s="176"/>
      <c r="H2" s="176"/>
      <c r="I2" s="176"/>
      <c r="J2" s="176"/>
      <c r="K2" s="176"/>
      <c r="L2" s="176"/>
    </row>
    <row r="3" spans="2:12" s="1" customFormat="1" ht="15.75" customHeight="1" x14ac:dyDescent="0.3">
      <c r="B3" s="177">
        <v>2020</v>
      </c>
      <c r="C3" s="177"/>
      <c r="D3" s="177"/>
      <c r="E3" s="177"/>
      <c r="F3" s="177"/>
      <c r="G3" s="177"/>
      <c r="H3" s="177"/>
      <c r="I3" s="177"/>
      <c r="J3" s="177"/>
      <c r="K3" s="177"/>
      <c r="L3" s="177"/>
    </row>
    <row r="4" spans="2:12" ht="12.65" customHeight="1" x14ac:dyDescent="0.2">
      <c r="B4" s="10" t="s">
        <v>115</v>
      </c>
      <c r="F4" s="11"/>
    </row>
    <row r="5" spans="2:12" s="1" customFormat="1" ht="14.5" customHeight="1" x14ac:dyDescent="0.3">
      <c r="B5" s="44" t="s">
        <v>119</v>
      </c>
      <c r="C5" s="181" t="s">
        <v>91</v>
      </c>
      <c r="D5" s="181" t="s">
        <v>149</v>
      </c>
      <c r="E5" s="181" t="s">
        <v>150</v>
      </c>
      <c r="F5" s="181" t="s">
        <v>90</v>
      </c>
      <c r="G5" s="181" t="s">
        <v>151</v>
      </c>
      <c r="H5" s="181" t="s">
        <v>152</v>
      </c>
      <c r="I5" s="181" t="s">
        <v>153</v>
      </c>
      <c r="J5" s="181" t="s">
        <v>154</v>
      </c>
      <c r="K5" s="181" t="s">
        <v>92</v>
      </c>
      <c r="L5" s="181" t="s">
        <v>155</v>
      </c>
    </row>
    <row r="6" spans="2:12" s="1" customFormat="1" ht="69" customHeight="1" x14ac:dyDescent="0.3">
      <c r="B6" s="43" t="s">
        <v>46</v>
      </c>
      <c r="C6" s="181" t="s">
        <v>31</v>
      </c>
      <c r="D6" s="181" t="s">
        <v>32</v>
      </c>
      <c r="E6" s="181" t="s">
        <v>33</v>
      </c>
      <c r="F6" s="181" t="s">
        <v>34</v>
      </c>
      <c r="G6" s="181" t="s">
        <v>35</v>
      </c>
      <c r="H6" s="181" t="s">
        <v>36</v>
      </c>
      <c r="I6" s="191" t="s">
        <v>37</v>
      </c>
      <c r="J6" s="181" t="s">
        <v>38</v>
      </c>
      <c r="K6" s="181" t="s">
        <v>39</v>
      </c>
      <c r="L6" s="181" t="s">
        <v>39</v>
      </c>
    </row>
    <row r="7" spans="2:12" ht="14" customHeight="1" x14ac:dyDescent="0.25">
      <c r="B7" s="40" t="s">
        <v>0</v>
      </c>
      <c r="C7" s="55">
        <v>33961</v>
      </c>
      <c r="D7" s="55">
        <v>151327</v>
      </c>
      <c r="E7" s="55">
        <v>124160</v>
      </c>
      <c r="F7" s="55">
        <v>144038</v>
      </c>
      <c r="G7" s="55">
        <v>213331</v>
      </c>
      <c r="H7" s="55">
        <v>4723</v>
      </c>
      <c r="I7" s="55">
        <v>112462</v>
      </c>
      <c r="J7" s="55">
        <v>110259</v>
      </c>
      <c r="K7" s="55">
        <v>106614</v>
      </c>
      <c r="L7" s="55">
        <v>830</v>
      </c>
    </row>
    <row r="8" spans="2:12" ht="14" customHeight="1" x14ac:dyDescent="0.2">
      <c r="B8" s="10" t="s">
        <v>53</v>
      </c>
      <c r="C8" s="14">
        <v>213</v>
      </c>
      <c r="D8" s="14">
        <v>413</v>
      </c>
      <c r="E8" s="14">
        <v>510</v>
      </c>
      <c r="F8" s="14">
        <v>483</v>
      </c>
      <c r="G8" s="14">
        <v>136</v>
      </c>
      <c r="H8" s="14">
        <v>2706</v>
      </c>
      <c r="I8" s="14">
        <v>228</v>
      </c>
      <c r="J8" s="14">
        <v>918</v>
      </c>
      <c r="K8" s="14">
        <v>4787</v>
      </c>
      <c r="L8" s="14">
        <v>2</v>
      </c>
    </row>
    <row r="9" spans="2:12" ht="14" customHeight="1" x14ac:dyDescent="0.2">
      <c r="B9" s="10" t="s">
        <v>47</v>
      </c>
      <c r="C9" s="14">
        <v>53</v>
      </c>
      <c r="D9" s="14">
        <v>227</v>
      </c>
      <c r="E9" s="14">
        <v>234</v>
      </c>
      <c r="F9" s="14">
        <v>146</v>
      </c>
      <c r="G9" s="14">
        <v>18</v>
      </c>
      <c r="H9" s="14">
        <v>10</v>
      </c>
      <c r="I9" s="14">
        <v>562</v>
      </c>
      <c r="J9" s="14">
        <v>1296</v>
      </c>
      <c r="K9" s="14">
        <v>254</v>
      </c>
      <c r="L9" s="56" t="s">
        <v>100</v>
      </c>
    </row>
    <row r="10" spans="2:12" ht="14" customHeight="1" x14ac:dyDescent="0.2">
      <c r="B10" s="10" t="s">
        <v>48</v>
      </c>
      <c r="C10" s="14">
        <f>+SUM(C11:C34)</f>
        <v>5521</v>
      </c>
      <c r="D10" s="14">
        <f t="shared" ref="D10:L10" si="0">+SUM(D11:D34)</f>
        <v>18803</v>
      </c>
      <c r="E10" s="14">
        <f t="shared" si="0"/>
        <v>30577</v>
      </c>
      <c r="F10" s="14">
        <f t="shared" si="0"/>
        <v>22754</v>
      </c>
      <c r="G10" s="14">
        <f t="shared" si="0"/>
        <v>5022</v>
      </c>
      <c r="H10" s="14">
        <f t="shared" si="0"/>
        <v>380</v>
      </c>
      <c r="I10" s="14">
        <f t="shared" si="0"/>
        <v>60059</v>
      </c>
      <c r="J10" s="14">
        <f t="shared" si="0"/>
        <v>66613</v>
      </c>
      <c r="K10" s="14">
        <f t="shared" si="0"/>
        <v>21867</v>
      </c>
      <c r="L10" s="14">
        <f t="shared" si="0"/>
        <v>165</v>
      </c>
    </row>
    <row r="11" spans="2:12" s="98" customFormat="1" ht="14" hidden="1" customHeight="1" outlineLevel="1" x14ac:dyDescent="0.35">
      <c r="B11" s="99" t="s">
        <v>291</v>
      </c>
      <c r="C11" s="110">
        <v>644</v>
      </c>
      <c r="D11" s="110">
        <v>1261</v>
      </c>
      <c r="E11" s="110">
        <v>2830</v>
      </c>
      <c r="F11" s="110">
        <v>3611</v>
      </c>
      <c r="G11" s="110">
        <v>2529</v>
      </c>
      <c r="H11" s="110">
        <v>182</v>
      </c>
      <c r="I11" s="110">
        <v>9265</v>
      </c>
      <c r="J11" s="110">
        <v>6339</v>
      </c>
      <c r="K11" s="110">
        <v>4619</v>
      </c>
      <c r="L11" s="110">
        <v>17</v>
      </c>
    </row>
    <row r="12" spans="2:12" s="98" customFormat="1" ht="14" hidden="1" customHeight="1" outlineLevel="1" x14ac:dyDescent="0.35">
      <c r="B12" s="99" t="s">
        <v>292</v>
      </c>
      <c r="C12" s="110">
        <v>242</v>
      </c>
      <c r="D12" s="110">
        <v>524</v>
      </c>
      <c r="E12" s="110">
        <v>1318</v>
      </c>
      <c r="F12" s="110">
        <v>1652</v>
      </c>
      <c r="G12" s="110">
        <v>238</v>
      </c>
      <c r="H12" s="110">
        <v>130</v>
      </c>
      <c r="I12" s="110">
        <v>178</v>
      </c>
      <c r="J12" s="110">
        <v>1232</v>
      </c>
      <c r="K12" s="110">
        <v>400</v>
      </c>
      <c r="L12" s="110">
        <v>2</v>
      </c>
    </row>
    <row r="13" spans="2:12" s="98" customFormat="1" ht="14" hidden="1" customHeight="1" outlineLevel="1" x14ac:dyDescent="0.35">
      <c r="B13" s="99" t="s">
        <v>293</v>
      </c>
      <c r="C13" s="139" t="s">
        <v>100</v>
      </c>
      <c r="D13" s="110">
        <v>35</v>
      </c>
      <c r="E13" s="110">
        <v>88</v>
      </c>
      <c r="F13" s="110">
        <v>39</v>
      </c>
      <c r="G13" s="139" t="s">
        <v>100</v>
      </c>
      <c r="H13" s="139" t="s">
        <v>100</v>
      </c>
      <c r="I13" s="110">
        <v>99</v>
      </c>
      <c r="J13" s="110">
        <v>204</v>
      </c>
      <c r="K13" s="139" t="s">
        <v>100</v>
      </c>
      <c r="L13" s="110">
        <v>5</v>
      </c>
    </row>
    <row r="14" spans="2:12" s="98" customFormat="1" ht="14" hidden="1" customHeight="1" outlineLevel="1" x14ac:dyDescent="0.35">
      <c r="B14" s="99" t="s">
        <v>294</v>
      </c>
      <c r="C14" s="110">
        <v>285</v>
      </c>
      <c r="D14" s="110">
        <v>430</v>
      </c>
      <c r="E14" s="110">
        <v>1226</v>
      </c>
      <c r="F14" s="110">
        <v>1258</v>
      </c>
      <c r="G14" s="110">
        <v>135</v>
      </c>
      <c r="H14" s="110">
        <v>4</v>
      </c>
      <c r="I14" s="110">
        <v>2060</v>
      </c>
      <c r="J14" s="110">
        <v>5906</v>
      </c>
      <c r="K14" s="110">
        <v>842</v>
      </c>
      <c r="L14" s="110">
        <v>4</v>
      </c>
    </row>
    <row r="15" spans="2:12" s="98" customFormat="1" ht="14" hidden="1" customHeight="1" outlineLevel="1" x14ac:dyDescent="0.35">
      <c r="B15" s="99" t="s">
        <v>295</v>
      </c>
      <c r="C15" s="110">
        <v>231</v>
      </c>
      <c r="D15" s="110">
        <v>357</v>
      </c>
      <c r="E15" s="110">
        <v>990</v>
      </c>
      <c r="F15" s="110">
        <v>1347</v>
      </c>
      <c r="G15" s="110">
        <v>129</v>
      </c>
      <c r="H15" s="110">
        <v>2</v>
      </c>
      <c r="I15" s="110">
        <v>3405</v>
      </c>
      <c r="J15" s="110">
        <v>6078</v>
      </c>
      <c r="K15" s="110">
        <v>1009</v>
      </c>
      <c r="L15" s="110">
        <v>1</v>
      </c>
    </row>
    <row r="16" spans="2:12" s="98" customFormat="1" ht="14" hidden="1" customHeight="1" outlineLevel="1" x14ac:dyDescent="0.35">
      <c r="B16" s="99" t="s">
        <v>296</v>
      </c>
      <c r="C16" s="110">
        <v>78</v>
      </c>
      <c r="D16" s="110">
        <v>148</v>
      </c>
      <c r="E16" s="110">
        <v>385</v>
      </c>
      <c r="F16" s="110">
        <v>529</v>
      </c>
      <c r="G16" s="110">
        <v>46</v>
      </c>
      <c r="H16" s="139" t="s">
        <v>100</v>
      </c>
      <c r="I16" s="110">
        <v>3364</v>
      </c>
      <c r="J16" s="110">
        <v>1616</v>
      </c>
      <c r="K16" s="110">
        <v>223</v>
      </c>
      <c r="L16" s="139" t="s">
        <v>100</v>
      </c>
    </row>
    <row r="17" spans="2:12" s="98" customFormat="1" ht="14" hidden="1" customHeight="1" outlineLevel="1" x14ac:dyDescent="0.35">
      <c r="B17" s="99" t="s">
        <v>297</v>
      </c>
      <c r="C17" s="110">
        <v>252</v>
      </c>
      <c r="D17" s="110">
        <v>522</v>
      </c>
      <c r="E17" s="110">
        <v>796</v>
      </c>
      <c r="F17" s="110">
        <v>535</v>
      </c>
      <c r="G17" s="110">
        <v>79</v>
      </c>
      <c r="H17" s="110">
        <v>42</v>
      </c>
      <c r="I17" s="110">
        <v>4323</v>
      </c>
      <c r="J17" s="110">
        <v>741</v>
      </c>
      <c r="K17" s="110">
        <v>1230</v>
      </c>
      <c r="L17" s="110">
        <v>4</v>
      </c>
    </row>
    <row r="18" spans="2:12" s="98" customFormat="1" ht="14" hidden="1" customHeight="1" outlineLevel="1" x14ac:dyDescent="0.35">
      <c r="B18" s="99" t="s">
        <v>298</v>
      </c>
      <c r="C18" s="110">
        <v>212</v>
      </c>
      <c r="D18" s="110">
        <v>451</v>
      </c>
      <c r="E18" s="110">
        <v>1022</v>
      </c>
      <c r="F18" s="110">
        <v>910</v>
      </c>
      <c r="G18" s="110">
        <v>101</v>
      </c>
      <c r="H18" s="110">
        <v>3</v>
      </c>
      <c r="I18" s="110">
        <v>761</v>
      </c>
      <c r="J18" s="110">
        <v>3314</v>
      </c>
      <c r="K18" s="110">
        <v>515</v>
      </c>
      <c r="L18" s="110">
        <v>16</v>
      </c>
    </row>
    <row r="19" spans="2:12" s="98" customFormat="1" ht="14" hidden="1" customHeight="1" outlineLevel="1" x14ac:dyDescent="0.35">
      <c r="B19" s="99" t="s">
        <v>299</v>
      </c>
      <c r="C19" s="110">
        <v>107</v>
      </c>
      <c r="D19" s="110">
        <v>317</v>
      </c>
      <c r="E19" s="110">
        <v>280</v>
      </c>
      <c r="F19" s="110">
        <v>456</v>
      </c>
      <c r="G19" s="110">
        <v>92</v>
      </c>
      <c r="H19" s="139" t="s">
        <v>100</v>
      </c>
      <c r="I19" s="110">
        <v>1228</v>
      </c>
      <c r="J19" s="110">
        <v>163</v>
      </c>
      <c r="K19" s="110">
        <v>128</v>
      </c>
      <c r="L19" s="110">
        <v>2</v>
      </c>
    </row>
    <row r="20" spans="2:12" s="98" customFormat="1" ht="14" hidden="1" customHeight="1" outlineLevel="1" x14ac:dyDescent="0.35">
      <c r="B20" s="99" t="s">
        <v>300</v>
      </c>
      <c r="C20" s="110">
        <v>17</v>
      </c>
      <c r="D20" s="110">
        <v>251</v>
      </c>
      <c r="E20" s="110">
        <v>347</v>
      </c>
      <c r="F20" s="110">
        <v>82</v>
      </c>
      <c r="G20" s="110">
        <v>1</v>
      </c>
      <c r="H20" s="139" t="s">
        <v>100</v>
      </c>
      <c r="I20" s="139" t="s">
        <v>100</v>
      </c>
      <c r="J20" s="110">
        <v>453</v>
      </c>
      <c r="K20" s="110">
        <v>10</v>
      </c>
      <c r="L20" s="139" t="s">
        <v>100</v>
      </c>
    </row>
    <row r="21" spans="2:12" s="98" customFormat="1" ht="14" hidden="1" customHeight="1" outlineLevel="1" x14ac:dyDescent="0.35">
      <c r="B21" s="99" t="s">
        <v>301</v>
      </c>
      <c r="C21" s="110">
        <v>249</v>
      </c>
      <c r="D21" s="110">
        <v>964</v>
      </c>
      <c r="E21" s="110">
        <v>2003</v>
      </c>
      <c r="F21" s="110">
        <v>837</v>
      </c>
      <c r="G21" s="110">
        <v>266</v>
      </c>
      <c r="H21" s="110">
        <v>2</v>
      </c>
      <c r="I21" s="110">
        <v>219</v>
      </c>
      <c r="J21" s="110">
        <v>1568</v>
      </c>
      <c r="K21" s="110">
        <v>758</v>
      </c>
      <c r="L21" s="110">
        <v>7</v>
      </c>
    </row>
    <row r="22" spans="2:12" s="98" customFormat="1" ht="14" hidden="1" customHeight="1" outlineLevel="1" x14ac:dyDescent="0.35">
      <c r="B22" s="99" t="s">
        <v>302</v>
      </c>
      <c r="C22" s="110">
        <v>252</v>
      </c>
      <c r="D22" s="110">
        <v>2027</v>
      </c>
      <c r="E22" s="110">
        <v>1542</v>
      </c>
      <c r="F22" s="110">
        <v>716</v>
      </c>
      <c r="G22" s="110">
        <v>119</v>
      </c>
      <c r="H22" s="110">
        <v>1</v>
      </c>
      <c r="I22" s="110">
        <v>142</v>
      </c>
      <c r="J22" s="110">
        <v>1012</v>
      </c>
      <c r="K22" s="110">
        <v>1306</v>
      </c>
      <c r="L22" s="110">
        <v>17</v>
      </c>
    </row>
    <row r="23" spans="2:12" s="98" customFormat="1" ht="14" hidden="1" customHeight="1" outlineLevel="1" x14ac:dyDescent="0.35">
      <c r="B23" s="99" t="s">
        <v>303</v>
      </c>
      <c r="C23" s="110">
        <v>387</v>
      </c>
      <c r="D23" s="110">
        <v>1014</v>
      </c>
      <c r="E23" s="110">
        <v>1610</v>
      </c>
      <c r="F23" s="110">
        <v>1363</v>
      </c>
      <c r="G23" s="110">
        <v>141</v>
      </c>
      <c r="H23" s="139" t="s">
        <v>100</v>
      </c>
      <c r="I23" s="110">
        <v>1113</v>
      </c>
      <c r="J23" s="110">
        <v>9158</v>
      </c>
      <c r="K23" s="110">
        <v>1104</v>
      </c>
      <c r="L23" s="110">
        <v>4</v>
      </c>
    </row>
    <row r="24" spans="2:12" s="98" customFormat="1" ht="14" hidden="1" customHeight="1" outlineLevel="1" x14ac:dyDescent="0.35">
      <c r="B24" s="99" t="s">
        <v>304</v>
      </c>
      <c r="C24" s="110">
        <v>337</v>
      </c>
      <c r="D24" s="110">
        <v>608</v>
      </c>
      <c r="E24" s="110">
        <v>1596</v>
      </c>
      <c r="F24" s="110">
        <v>1081</v>
      </c>
      <c r="G24" s="110">
        <v>265</v>
      </c>
      <c r="H24" s="139" t="s">
        <v>100</v>
      </c>
      <c r="I24" s="110">
        <v>3410</v>
      </c>
      <c r="J24" s="110">
        <v>3892</v>
      </c>
      <c r="K24" s="110">
        <v>1630</v>
      </c>
      <c r="L24" s="110">
        <v>6</v>
      </c>
    </row>
    <row r="25" spans="2:12" s="98" customFormat="1" ht="14" hidden="1" customHeight="1" outlineLevel="1" x14ac:dyDescent="0.35">
      <c r="B25" s="99" t="s">
        <v>305</v>
      </c>
      <c r="C25" s="110">
        <v>97</v>
      </c>
      <c r="D25" s="110">
        <v>353</v>
      </c>
      <c r="E25" s="110">
        <v>696</v>
      </c>
      <c r="F25" s="110">
        <v>326</v>
      </c>
      <c r="G25" s="110">
        <v>35</v>
      </c>
      <c r="H25" s="110">
        <v>1</v>
      </c>
      <c r="I25" s="110">
        <v>1517</v>
      </c>
      <c r="J25" s="110">
        <v>856</v>
      </c>
      <c r="K25" s="110">
        <v>638</v>
      </c>
      <c r="L25" s="110">
        <v>4</v>
      </c>
    </row>
    <row r="26" spans="2:12" s="98" customFormat="1" ht="14" hidden="1" customHeight="1" outlineLevel="1" x14ac:dyDescent="0.35">
      <c r="B26" s="99" t="s">
        <v>306</v>
      </c>
      <c r="C26" s="110">
        <v>705</v>
      </c>
      <c r="D26" s="110">
        <v>1525</v>
      </c>
      <c r="E26" s="110">
        <v>3486</v>
      </c>
      <c r="F26" s="110">
        <v>2198</v>
      </c>
      <c r="G26" s="110">
        <v>214</v>
      </c>
      <c r="H26" s="110">
        <v>7</v>
      </c>
      <c r="I26" s="110">
        <v>11229</v>
      </c>
      <c r="J26" s="110">
        <v>3089</v>
      </c>
      <c r="K26" s="110">
        <v>3046</v>
      </c>
      <c r="L26" s="110">
        <v>5</v>
      </c>
    </row>
    <row r="27" spans="2:12" s="98" customFormat="1" ht="14" hidden="1" customHeight="1" outlineLevel="1" x14ac:dyDescent="0.35">
      <c r="B27" s="99" t="s">
        <v>307</v>
      </c>
      <c r="C27" s="110">
        <v>164</v>
      </c>
      <c r="D27" s="110">
        <v>1920</v>
      </c>
      <c r="E27" s="110">
        <v>1047</v>
      </c>
      <c r="F27" s="110">
        <v>520</v>
      </c>
      <c r="G27" s="110">
        <v>51</v>
      </c>
      <c r="H27" s="139" t="s">
        <v>100</v>
      </c>
      <c r="I27" s="110">
        <v>655</v>
      </c>
      <c r="J27" s="110">
        <v>2946</v>
      </c>
      <c r="K27" s="110">
        <v>127</v>
      </c>
      <c r="L27" s="110">
        <v>5</v>
      </c>
    </row>
    <row r="28" spans="2:12" s="98" customFormat="1" ht="14" hidden="1" customHeight="1" outlineLevel="1" x14ac:dyDescent="0.35">
      <c r="B28" s="99" t="s">
        <v>308</v>
      </c>
      <c r="C28" s="110">
        <v>207</v>
      </c>
      <c r="D28" s="110">
        <v>2691</v>
      </c>
      <c r="E28" s="110">
        <v>2178</v>
      </c>
      <c r="F28" s="110">
        <v>1054</v>
      </c>
      <c r="G28" s="110">
        <v>87</v>
      </c>
      <c r="H28" s="110">
        <v>1</v>
      </c>
      <c r="I28" s="110">
        <v>1706</v>
      </c>
      <c r="J28" s="110">
        <v>2328</v>
      </c>
      <c r="K28" s="110">
        <v>391</v>
      </c>
      <c r="L28" s="110">
        <v>44</v>
      </c>
    </row>
    <row r="29" spans="2:12" s="98" customFormat="1" ht="14" hidden="1" customHeight="1" outlineLevel="1" x14ac:dyDescent="0.35">
      <c r="B29" s="99" t="s">
        <v>309</v>
      </c>
      <c r="C29" s="110">
        <v>217</v>
      </c>
      <c r="D29" s="110">
        <v>807</v>
      </c>
      <c r="E29" s="110">
        <v>1382</v>
      </c>
      <c r="F29" s="110">
        <v>853</v>
      </c>
      <c r="G29" s="110">
        <v>119</v>
      </c>
      <c r="H29" s="110">
        <v>2</v>
      </c>
      <c r="I29" s="110">
        <v>3056</v>
      </c>
      <c r="J29" s="110">
        <v>1611</v>
      </c>
      <c r="K29" s="110">
        <v>849</v>
      </c>
      <c r="L29" s="110">
        <v>2</v>
      </c>
    </row>
    <row r="30" spans="2:12" s="98" customFormat="1" ht="14" hidden="1" customHeight="1" outlineLevel="1" x14ac:dyDescent="0.35">
      <c r="B30" s="99" t="s">
        <v>310</v>
      </c>
      <c r="C30" s="110">
        <v>394</v>
      </c>
      <c r="D30" s="110">
        <v>1162</v>
      </c>
      <c r="E30" s="110">
        <v>2806</v>
      </c>
      <c r="F30" s="110">
        <v>1782</v>
      </c>
      <c r="G30" s="110">
        <v>51</v>
      </c>
      <c r="H30" s="139" t="s">
        <v>100</v>
      </c>
      <c r="I30" s="110">
        <v>5165</v>
      </c>
      <c r="J30" s="110">
        <v>10459</v>
      </c>
      <c r="K30" s="110">
        <v>708</v>
      </c>
      <c r="L30" s="110">
        <v>6</v>
      </c>
    </row>
    <row r="31" spans="2:12" s="98" customFormat="1" ht="14" hidden="1" customHeight="1" outlineLevel="1" x14ac:dyDescent="0.35">
      <c r="B31" s="99" t="s">
        <v>311</v>
      </c>
      <c r="C31" s="110">
        <v>69</v>
      </c>
      <c r="D31" s="110">
        <v>192</v>
      </c>
      <c r="E31" s="110">
        <v>341</v>
      </c>
      <c r="F31" s="110">
        <v>230</v>
      </c>
      <c r="G31" s="110">
        <v>28</v>
      </c>
      <c r="H31" s="139" t="s">
        <v>100</v>
      </c>
      <c r="I31" s="110">
        <v>730</v>
      </c>
      <c r="J31" s="110">
        <v>1352</v>
      </c>
      <c r="K31" s="110">
        <v>403</v>
      </c>
      <c r="L31" s="110">
        <v>4</v>
      </c>
    </row>
    <row r="32" spans="2:12" s="98" customFormat="1" ht="14" hidden="1" customHeight="1" outlineLevel="1" x14ac:dyDescent="0.35">
      <c r="B32" s="99" t="s">
        <v>312</v>
      </c>
      <c r="C32" s="110">
        <v>140</v>
      </c>
      <c r="D32" s="110">
        <v>217</v>
      </c>
      <c r="E32" s="110">
        <v>625</v>
      </c>
      <c r="F32" s="110">
        <v>444</v>
      </c>
      <c r="G32" s="110">
        <v>117</v>
      </c>
      <c r="H32" s="110">
        <v>2</v>
      </c>
      <c r="I32" s="110">
        <v>3083</v>
      </c>
      <c r="J32" s="110">
        <v>838</v>
      </c>
      <c r="K32" s="110">
        <v>1237</v>
      </c>
      <c r="L32" s="139" t="s">
        <v>100</v>
      </c>
    </row>
    <row r="33" spans="2:12" s="98" customFormat="1" ht="14" hidden="1" customHeight="1" outlineLevel="1" x14ac:dyDescent="0.35">
      <c r="B33" s="99" t="s">
        <v>313</v>
      </c>
      <c r="C33" s="110">
        <v>97</v>
      </c>
      <c r="D33" s="110">
        <v>269</v>
      </c>
      <c r="E33" s="110">
        <v>532</v>
      </c>
      <c r="F33" s="110">
        <v>364</v>
      </c>
      <c r="G33" s="110">
        <v>66</v>
      </c>
      <c r="H33" s="139" t="s">
        <v>100</v>
      </c>
      <c r="I33" s="110">
        <v>692</v>
      </c>
      <c r="J33" s="110">
        <v>1300</v>
      </c>
      <c r="K33" s="110">
        <v>420</v>
      </c>
      <c r="L33" s="110">
        <v>8</v>
      </c>
    </row>
    <row r="34" spans="2:12" s="98" customFormat="1" ht="14" hidden="1" customHeight="1" outlineLevel="1" x14ac:dyDescent="0.35">
      <c r="B34" s="99" t="s">
        <v>314</v>
      </c>
      <c r="C34" s="110">
        <v>138</v>
      </c>
      <c r="D34" s="110">
        <v>758</v>
      </c>
      <c r="E34" s="110">
        <v>1451</v>
      </c>
      <c r="F34" s="110">
        <v>567</v>
      </c>
      <c r="G34" s="110">
        <v>113</v>
      </c>
      <c r="H34" s="110">
        <v>1</v>
      </c>
      <c r="I34" s="110">
        <v>2659</v>
      </c>
      <c r="J34" s="110">
        <v>158</v>
      </c>
      <c r="K34" s="110">
        <v>274</v>
      </c>
      <c r="L34" s="110">
        <v>2</v>
      </c>
    </row>
    <row r="35" spans="2:12" s="1" customFormat="1" ht="14" customHeight="1" collapsed="1" x14ac:dyDescent="0.3">
      <c r="B35" s="100" t="s">
        <v>57</v>
      </c>
      <c r="C35" s="14">
        <v>153</v>
      </c>
      <c r="D35" s="14">
        <v>2127</v>
      </c>
      <c r="E35" s="14">
        <v>1671</v>
      </c>
      <c r="F35" s="14">
        <v>339</v>
      </c>
      <c r="G35" s="14">
        <v>20</v>
      </c>
      <c r="H35" s="56" t="s">
        <v>100</v>
      </c>
      <c r="I35" s="14">
        <v>1038</v>
      </c>
      <c r="J35" s="14">
        <v>20</v>
      </c>
      <c r="K35" s="14">
        <v>55</v>
      </c>
      <c r="L35" s="14">
        <v>2</v>
      </c>
    </row>
    <row r="36" spans="2:12" s="1" customFormat="1" ht="14" customHeight="1" x14ac:dyDescent="0.3">
      <c r="B36" s="100" t="s">
        <v>58</v>
      </c>
      <c r="C36" s="14">
        <v>250</v>
      </c>
      <c r="D36" s="14">
        <v>1629</v>
      </c>
      <c r="E36" s="14">
        <v>2197</v>
      </c>
      <c r="F36" s="14">
        <v>1479</v>
      </c>
      <c r="G36" s="14">
        <v>211</v>
      </c>
      <c r="H36" s="14">
        <v>107</v>
      </c>
      <c r="I36" s="14">
        <v>845</v>
      </c>
      <c r="J36" s="14">
        <v>2379</v>
      </c>
      <c r="K36" s="14">
        <v>4995</v>
      </c>
      <c r="L36" s="14">
        <v>13</v>
      </c>
    </row>
    <row r="37" spans="2:12" s="1" customFormat="1" ht="14" customHeight="1" x14ac:dyDescent="0.3">
      <c r="B37" s="102" t="s">
        <v>49</v>
      </c>
      <c r="C37" s="14">
        <v>1195</v>
      </c>
      <c r="D37" s="14">
        <v>5449</v>
      </c>
      <c r="E37" s="14">
        <v>7492</v>
      </c>
      <c r="F37" s="14">
        <v>3097</v>
      </c>
      <c r="G37" s="14">
        <v>412</v>
      </c>
      <c r="H37" s="14">
        <v>73</v>
      </c>
      <c r="I37" s="14">
        <v>24713</v>
      </c>
      <c r="J37" s="14">
        <v>5728</v>
      </c>
      <c r="K37" s="14">
        <v>6115</v>
      </c>
      <c r="L37" s="14">
        <v>38</v>
      </c>
    </row>
    <row r="38" spans="2:12" s="1" customFormat="1" ht="14" customHeight="1" x14ac:dyDescent="0.3">
      <c r="B38" s="100" t="s">
        <v>50</v>
      </c>
      <c r="C38" s="14">
        <f>+C39+C40+C41</f>
        <v>5992</v>
      </c>
      <c r="D38" s="14">
        <f t="shared" ref="D38:L38" si="1">+D39+D40+D41</f>
        <v>14332</v>
      </c>
      <c r="E38" s="14">
        <f t="shared" si="1"/>
        <v>20070</v>
      </c>
      <c r="F38" s="14">
        <f t="shared" si="1"/>
        <v>22172</v>
      </c>
      <c r="G38" s="14">
        <f t="shared" si="1"/>
        <v>115184</v>
      </c>
      <c r="H38" s="14">
        <f t="shared" si="1"/>
        <v>275</v>
      </c>
      <c r="I38" s="14">
        <f t="shared" si="1"/>
        <v>15226</v>
      </c>
      <c r="J38" s="14">
        <f t="shared" si="1"/>
        <v>4363</v>
      </c>
      <c r="K38" s="14">
        <f t="shared" si="1"/>
        <v>10564</v>
      </c>
      <c r="L38" s="14">
        <f t="shared" si="1"/>
        <v>77</v>
      </c>
    </row>
    <row r="39" spans="2:12" s="1" customFormat="1" ht="14" hidden="1" customHeight="1" outlineLevel="1" x14ac:dyDescent="0.3">
      <c r="B39" s="99" t="s">
        <v>315</v>
      </c>
      <c r="C39" s="110">
        <v>804</v>
      </c>
      <c r="D39" s="110">
        <v>532</v>
      </c>
      <c r="E39" s="110">
        <v>1939</v>
      </c>
      <c r="F39" s="110">
        <v>3570</v>
      </c>
      <c r="G39" s="110">
        <v>3762</v>
      </c>
      <c r="H39" s="110">
        <v>6</v>
      </c>
      <c r="I39" s="110">
        <v>5011</v>
      </c>
      <c r="J39" s="110">
        <v>272</v>
      </c>
      <c r="K39" s="110">
        <v>740</v>
      </c>
      <c r="L39" s="110">
        <v>2</v>
      </c>
    </row>
    <row r="40" spans="2:12" s="1" customFormat="1" ht="14" hidden="1" customHeight="1" outlineLevel="1" x14ac:dyDescent="0.3">
      <c r="B40" s="99" t="s">
        <v>316</v>
      </c>
      <c r="C40" s="110">
        <v>2596</v>
      </c>
      <c r="D40" s="110">
        <v>8004</v>
      </c>
      <c r="E40" s="110">
        <v>8728</v>
      </c>
      <c r="F40" s="110">
        <v>10572</v>
      </c>
      <c r="G40" s="110">
        <v>9321</v>
      </c>
      <c r="H40" s="110">
        <v>222</v>
      </c>
      <c r="I40" s="110">
        <v>2901</v>
      </c>
      <c r="J40" s="110">
        <v>3577</v>
      </c>
      <c r="K40" s="110">
        <v>4147</v>
      </c>
      <c r="L40" s="110">
        <v>58</v>
      </c>
    </row>
    <row r="41" spans="2:12" s="1" customFormat="1" ht="14" hidden="1" customHeight="1" outlineLevel="1" x14ac:dyDescent="0.3">
      <c r="B41" s="99" t="s">
        <v>317</v>
      </c>
      <c r="C41" s="110">
        <v>2592</v>
      </c>
      <c r="D41" s="110">
        <v>5796</v>
      </c>
      <c r="E41" s="110">
        <v>9403</v>
      </c>
      <c r="F41" s="110">
        <v>8030</v>
      </c>
      <c r="G41" s="110">
        <v>102101</v>
      </c>
      <c r="H41" s="110">
        <v>47</v>
      </c>
      <c r="I41" s="110">
        <v>7314</v>
      </c>
      <c r="J41" s="110">
        <v>514</v>
      </c>
      <c r="K41" s="110">
        <v>5677</v>
      </c>
      <c r="L41" s="110">
        <v>17</v>
      </c>
    </row>
    <row r="42" spans="2:12" ht="14" customHeight="1" collapsed="1" x14ac:dyDescent="0.2">
      <c r="B42" s="10" t="s">
        <v>51</v>
      </c>
      <c r="C42" s="14">
        <v>879</v>
      </c>
      <c r="D42" s="14">
        <v>3929</v>
      </c>
      <c r="E42" s="14">
        <v>6866</v>
      </c>
      <c r="F42" s="14">
        <v>16239</v>
      </c>
      <c r="G42" s="14">
        <v>6581</v>
      </c>
      <c r="H42" s="14">
        <v>32</v>
      </c>
      <c r="I42" s="14">
        <v>3517</v>
      </c>
      <c r="J42" s="14">
        <v>24687</v>
      </c>
      <c r="K42" s="14">
        <v>2589</v>
      </c>
      <c r="L42" s="14">
        <v>18</v>
      </c>
    </row>
    <row r="43" spans="2:12" ht="14" customHeight="1" x14ac:dyDescent="0.2">
      <c r="B43" s="10" t="s">
        <v>52</v>
      </c>
      <c r="C43" s="14">
        <v>1815</v>
      </c>
      <c r="D43" s="14">
        <v>752</v>
      </c>
      <c r="E43" s="14">
        <v>2724</v>
      </c>
      <c r="F43" s="14">
        <v>4570</v>
      </c>
      <c r="G43" s="14">
        <v>31492</v>
      </c>
      <c r="H43" s="14">
        <v>118</v>
      </c>
      <c r="I43" s="14">
        <v>1033</v>
      </c>
      <c r="J43" s="14">
        <v>274</v>
      </c>
      <c r="K43" s="14">
        <v>12126</v>
      </c>
      <c r="L43" s="14">
        <v>9</v>
      </c>
    </row>
    <row r="44" spans="2:12" ht="14" customHeight="1" x14ac:dyDescent="0.2">
      <c r="B44" s="10" t="s">
        <v>61</v>
      </c>
      <c r="C44" s="14">
        <v>2350</v>
      </c>
      <c r="D44" s="14">
        <v>28531</v>
      </c>
      <c r="E44" s="14">
        <v>8684</v>
      </c>
      <c r="F44" s="14">
        <v>4021</v>
      </c>
      <c r="G44" s="14">
        <v>330</v>
      </c>
      <c r="H44" s="56" t="s">
        <v>100</v>
      </c>
      <c r="I44" s="14">
        <v>282</v>
      </c>
      <c r="J44" s="14">
        <v>36</v>
      </c>
      <c r="K44" s="14">
        <v>666</v>
      </c>
      <c r="L44" s="14">
        <v>44</v>
      </c>
    </row>
    <row r="45" spans="2:12" ht="14" customHeight="1" x14ac:dyDescent="0.2">
      <c r="B45" s="10" t="s">
        <v>60</v>
      </c>
      <c r="C45" s="14">
        <v>7971</v>
      </c>
      <c r="D45" s="14">
        <v>10889</v>
      </c>
      <c r="E45" s="14">
        <v>13088</v>
      </c>
      <c r="F45" s="14">
        <v>24521</v>
      </c>
      <c r="G45" s="14">
        <v>341</v>
      </c>
      <c r="H45" s="56" t="s">
        <v>100</v>
      </c>
      <c r="I45" s="14">
        <v>32</v>
      </c>
      <c r="J45" s="14">
        <v>16</v>
      </c>
      <c r="K45" s="14">
        <v>421</v>
      </c>
      <c r="L45" s="14">
        <v>45</v>
      </c>
    </row>
    <row r="46" spans="2:12" ht="14" customHeight="1" x14ac:dyDescent="0.2">
      <c r="B46" s="10" t="s">
        <v>59</v>
      </c>
      <c r="C46" s="14">
        <v>444</v>
      </c>
      <c r="D46" s="14">
        <v>856</v>
      </c>
      <c r="E46" s="14">
        <v>900</v>
      </c>
      <c r="F46" s="14">
        <v>1127</v>
      </c>
      <c r="G46" s="14">
        <v>278</v>
      </c>
      <c r="H46" s="14">
        <v>31</v>
      </c>
      <c r="I46" s="14">
        <v>157</v>
      </c>
      <c r="J46" s="14">
        <v>26</v>
      </c>
      <c r="K46" s="14">
        <v>354</v>
      </c>
      <c r="L46" s="14">
        <v>5</v>
      </c>
    </row>
    <row r="47" spans="2:12" ht="14" customHeight="1" x14ac:dyDescent="0.2">
      <c r="B47" s="10" t="s">
        <v>62</v>
      </c>
      <c r="C47" s="14">
        <v>2640</v>
      </c>
      <c r="D47" s="14">
        <v>20240</v>
      </c>
      <c r="E47" s="14">
        <v>10283</v>
      </c>
      <c r="F47" s="14">
        <v>10757</v>
      </c>
      <c r="G47" s="14">
        <v>554</v>
      </c>
      <c r="H47" s="14">
        <v>78</v>
      </c>
      <c r="I47" s="14">
        <v>1118</v>
      </c>
      <c r="J47" s="14">
        <v>276</v>
      </c>
      <c r="K47" s="14">
        <v>1439</v>
      </c>
      <c r="L47" s="14">
        <v>98</v>
      </c>
    </row>
    <row r="48" spans="2:12" ht="14" customHeight="1" x14ac:dyDescent="0.2">
      <c r="B48" s="10" t="s">
        <v>63</v>
      </c>
      <c r="C48" s="14">
        <v>1030</v>
      </c>
      <c r="D48" s="14">
        <v>4236</v>
      </c>
      <c r="E48" s="14">
        <v>5838</v>
      </c>
      <c r="F48" s="14">
        <v>18837</v>
      </c>
      <c r="G48" s="14">
        <v>16634</v>
      </c>
      <c r="H48" s="14">
        <v>542</v>
      </c>
      <c r="I48" s="14">
        <v>2997</v>
      </c>
      <c r="J48" s="14">
        <v>2344</v>
      </c>
      <c r="K48" s="14">
        <v>28879</v>
      </c>
      <c r="L48" s="14">
        <v>48</v>
      </c>
    </row>
    <row r="49" spans="2:12" ht="14" customHeight="1" x14ac:dyDescent="0.2">
      <c r="B49" s="10" t="s">
        <v>69</v>
      </c>
      <c r="C49" s="14">
        <v>78</v>
      </c>
      <c r="D49" s="14">
        <v>442</v>
      </c>
      <c r="E49" s="14">
        <v>428</v>
      </c>
      <c r="F49" s="14">
        <v>388</v>
      </c>
      <c r="G49" s="14">
        <v>1160</v>
      </c>
      <c r="H49" s="56" t="s">
        <v>100</v>
      </c>
      <c r="I49" s="14">
        <v>5</v>
      </c>
      <c r="J49" s="14">
        <v>212</v>
      </c>
      <c r="K49" s="14">
        <v>109</v>
      </c>
      <c r="L49" s="14">
        <v>63</v>
      </c>
    </row>
    <row r="50" spans="2:12" ht="14" customHeight="1" x14ac:dyDescent="0.2">
      <c r="B50" s="10" t="s">
        <v>64</v>
      </c>
      <c r="C50" s="14">
        <v>582</v>
      </c>
      <c r="D50" s="14">
        <v>8248</v>
      </c>
      <c r="E50" s="14">
        <v>1119</v>
      </c>
      <c r="F50" s="14">
        <v>1650</v>
      </c>
      <c r="G50" s="14">
        <v>2376</v>
      </c>
      <c r="H50" s="14">
        <v>8</v>
      </c>
      <c r="I50" s="14">
        <v>75</v>
      </c>
      <c r="J50" s="14">
        <v>81</v>
      </c>
      <c r="K50" s="14">
        <v>1314</v>
      </c>
      <c r="L50" s="14">
        <v>101</v>
      </c>
    </row>
    <row r="51" spans="2:12" ht="14" customHeight="1" x14ac:dyDescent="0.2">
      <c r="B51" s="10" t="s">
        <v>65</v>
      </c>
      <c r="C51" s="14">
        <v>1891</v>
      </c>
      <c r="D51" s="14">
        <v>26258</v>
      </c>
      <c r="E51" s="14">
        <v>8010</v>
      </c>
      <c r="F51" s="14">
        <v>8019</v>
      </c>
      <c r="G51" s="14">
        <v>27950</v>
      </c>
      <c r="H51" s="14">
        <v>79</v>
      </c>
      <c r="I51" s="14">
        <v>247</v>
      </c>
      <c r="J51" s="14">
        <v>678</v>
      </c>
      <c r="K51" s="14">
        <v>8421</v>
      </c>
      <c r="L51" s="14">
        <v>64</v>
      </c>
    </row>
    <row r="52" spans="2:12" ht="14" customHeight="1" x14ac:dyDescent="0.2">
      <c r="B52" s="10" t="s">
        <v>66</v>
      </c>
      <c r="C52" s="14">
        <v>415</v>
      </c>
      <c r="D52" s="14">
        <v>726</v>
      </c>
      <c r="E52" s="14">
        <v>1545</v>
      </c>
      <c r="F52" s="14">
        <v>1406</v>
      </c>
      <c r="G52" s="14">
        <v>912</v>
      </c>
      <c r="H52" s="14">
        <v>123</v>
      </c>
      <c r="I52" s="14">
        <v>172</v>
      </c>
      <c r="J52" s="14">
        <v>151</v>
      </c>
      <c r="K52" s="14">
        <v>537</v>
      </c>
      <c r="L52" s="14">
        <v>11</v>
      </c>
    </row>
    <row r="53" spans="2:12" ht="14" customHeight="1" x14ac:dyDescent="0.2">
      <c r="B53" s="10" t="s">
        <v>67</v>
      </c>
      <c r="C53" s="14">
        <v>489</v>
      </c>
      <c r="D53" s="14">
        <v>3240</v>
      </c>
      <c r="E53" s="14">
        <v>1917</v>
      </c>
      <c r="F53" s="14">
        <v>2030</v>
      </c>
      <c r="G53" s="14">
        <v>3720</v>
      </c>
      <c r="H53" s="14">
        <v>161</v>
      </c>
      <c r="I53" s="14">
        <v>156</v>
      </c>
      <c r="J53" s="14">
        <v>160</v>
      </c>
      <c r="K53" s="14">
        <v>1122</v>
      </c>
      <c r="L53" s="14">
        <v>27</v>
      </c>
    </row>
    <row r="54" spans="2:12" ht="14" customHeight="1" x14ac:dyDescent="0.2">
      <c r="B54" s="86" t="s">
        <v>68</v>
      </c>
      <c r="C54" s="46" t="s">
        <v>100</v>
      </c>
      <c r="D54" s="46" t="s">
        <v>100</v>
      </c>
      <c r="E54" s="154">
        <v>7</v>
      </c>
      <c r="F54" s="154">
        <v>3</v>
      </c>
      <c r="G54" s="46" t="s">
        <v>100</v>
      </c>
      <c r="H54" s="46" t="s">
        <v>100</v>
      </c>
      <c r="I54" s="46" t="s">
        <v>100</v>
      </c>
      <c r="J54" s="154">
        <v>1</v>
      </c>
      <c r="K54" s="46" t="s">
        <v>100</v>
      </c>
      <c r="L54" s="46" t="s">
        <v>100</v>
      </c>
    </row>
    <row r="55" spans="2:12" ht="4.5" customHeight="1" x14ac:dyDescent="0.2">
      <c r="C55" s="18"/>
      <c r="D55" s="18"/>
      <c r="E55" s="18"/>
      <c r="F55" s="18"/>
      <c r="G55" s="19"/>
      <c r="H55" s="19"/>
      <c r="I55" s="19"/>
      <c r="J55" s="19"/>
      <c r="K55" s="19"/>
    </row>
  </sheetData>
  <mergeCells count="12">
    <mergeCell ref="B2:L2"/>
    <mergeCell ref="B3:L3"/>
    <mergeCell ref="K5:K6"/>
    <mergeCell ref="L5:L6"/>
    <mergeCell ref="C5:C6"/>
    <mergeCell ref="D5:D6"/>
    <mergeCell ref="E5:E6"/>
    <mergeCell ref="F5:F6"/>
    <mergeCell ref="G5:G6"/>
    <mergeCell ref="H5:H6"/>
    <mergeCell ref="I5:I6"/>
    <mergeCell ref="J5:J6"/>
  </mergeCells>
  <printOptions horizontalCentered="1"/>
  <pageMargins left="0" right="0" top="0.98425196850393704" bottom="0" header="0.23622047244094491" footer="0.23622047244094491"/>
  <pageSetup paperSize="9" scale="9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L56"/>
  <sheetViews>
    <sheetView workbookViewId="0"/>
  </sheetViews>
  <sheetFormatPr defaultColWidth="9.1796875" defaultRowHeight="10" outlineLevelRow="1" x14ac:dyDescent="0.2"/>
  <cols>
    <col min="1" max="1" width="2.36328125" style="10" customWidth="1"/>
    <col min="2" max="2" width="55" style="10" customWidth="1"/>
    <col min="3" max="3" width="7.54296875" style="11" customWidth="1"/>
    <col min="4" max="4" width="9.81640625" style="11" customWidth="1"/>
    <col min="5" max="5" width="7.81640625" style="11" customWidth="1"/>
    <col min="6" max="6" width="7.453125" style="11" customWidth="1"/>
    <col min="7" max="7" width="11.54296875" style="10" customWidth="1"/>
    <col min="8" max="8" width="13.453125" style="10" customWidth="1"/>
    <col min="9" max="9" width="11.54296875" style="10" customWidth="1"/>
    <col min="10" max="10" width="12.1796875" style="10" customWidth="1"/>
    <col min="11" max="11" width="7.1796875" style="10" customWidth="1"/>
    <col min="12" max="95" width="9.1796875" style="10"/>
    <col min="96" max="96" width="51.1796875" style="10" customWidth="1"/>
    <col min="97" max="104" width="9.81640625" style="10" customWidth="1"/>
    <col min="105" max="351" width="9.1796875" style="10"/>
    <col min="352" max="352" width="51.1796875" style="10" customWidth="1"/>
    <col min="353" max="360" width="9.81640625" style="10" customWidth="1"/>
    <col min="361" max="607" width="9.1796875" style="10"/>
    <col min="608" max="608" width="51.1796875" style="10" customWidth="1"/>
    <col min="609" max="616" width="9.81640625" style="10" customWidth="1"/>
    <col min="617" max="863" width="9.1796875" style="10"/>
    <col min="864" max="864" width="51.1796875" style="10" customWidth="1"/>
    <col min="865" max="872" width="9.81640625" style="10" customWidth="1"/>
    <col min="873" max="1119" width="9.1796875" style="10"/>
    <col min="1120" max="1120" width="51.1796875" style="10" customWidth="1"/>
    <col min="1121" max="1128" width="9.81640625" style="10" customWidth="1"/>
    <col min="1129" max="1375" width="9.1796875" style="10"/>
    <col min="1376" max="1376" width="51.1796875" style="10" customWidth="1"/>
    <col min="1377" max="1384" width="9.81640625" style="10" customWidth="1"/>
    <col min="1385" max="1631" width="9.1796875" style="10"/>
    <col min="1632" max="1632" width="51.1796875" style="10" customWidth="1"/>
    <col min="1633" max="1640" width="9.81640625" style="10" customWidth="1"/>
    <col min="1641" max="1887" width="9.1796875" style="10"/>
    <col min="1888" max="1888" width="51.1796875" style="10" customWidth="1"/>
    <col min="1889" max="1896" width="9.81640625" style="10" customWidth="1"/>
    <col min="1897" max="2143" width="9.1796875" style="10"/>
    <col min="2144" max="2144" width="51.1796875" style="10" customWidth="1"/>
    <col min="2145" max="2152" width="9.81640625" style="10" customWidth="1"/>
    <col min="2153" max="2399" width="9.1796875" style="10"/>
    <col min="2400" max="2400" width="51.1796875" style="10" customWidth="1"/>
    <col min="2401" max="2408" width="9.81640625" style="10" customWidth="1"/>
    <col min="2409" max="2655" width="9.1796875" style="10"/>
    <col min="2656" max="2656" width="51.1796875" style="10" customWidth="1"/>
    <col min="2657" max="2664" width="9.81640625" style="10" customWidth="1"/>
    <col min="2665" max="2911" width="9.1796875" style="10"/>
    <col min="2912" max="2912" width="51.1796875" style="10" customWidth="1"/>
    <col min="2913" max="2920" width="9.81640625" style="10" customWidth="1"/>
    <col min="2921" max="3167" width="9.1796875" style="10"/>
    <col min="3168" max="3168" width="51.1796875" style="10" customWidth="1"/>
    <col min="3169" max="3176" width="9.81640625" style="10" customWidth="1"/>
    <col min="3177" max="3423" width="9.1796875" style="10"/>
    <col min="3424" max="3424" width="51.1796875" style="10" customWidth="1"/>
    <col min="3425" max="3432" width="9.81640625" style="10" customWidth="1"/>
    <col min="3433" max="3679" width="9.1796875" style="10"/>
    <col min="3680" max="3680" width="51.1796875" style="10" customWidth="1"/>
    <col min="3681" max="3688" width="9.81640625" style="10" customWidth="1"/>
    <col min="3689" max="3935" width="9.1796875" style="10"/>
    <col min="3936" max="3936" width="51.1796875" style="10" customWidth="1"/>
    <col min="3937" max="3944" width="9.81640625" style="10" customWidth="1"/>
    <col min="3945" max="4191" width="9.1796875" style="10"/>
    <col min="4192" max="4192" width="51.1796875" style="10" customWidth="1"/>
    <col min="4193" max="4200" width="9.81640625" style="10" customWidth="1"/>
    <col min="4201" max="4447" width="9.1796875" style="10"/>
    <col min="4448" max="4448" width="51.1796875" style="10" customWidth="1"/>
    <col min="4449" max="4456" width="9.81640625" style="10" customWidth="1"/>
    <col min="4457" max="4703" width="9.1796875" style="10"/>
    <col min="4704" max="4704" width="51.1796875" style="10" customWidth="1"/>
    <col min="4705" max="4712" width="9.81640625" style="10" customWidth="1"/>
    <col min="4713" max="4959" width="9.1796875" style="10"/>
    <col min="4960" max="4960" width="51.1796875" style="10" customWidth="1"/>
    <col min="4961" max="4968" width="9.81640625" style="10" customWidth="1"/>
    <col min="4969" max="5215" width="9.1796875" style="10"/>
    <col min="5216" max="5216" width="51.1796875" style="10" customWidth="1"/>
    <col min="5217" max="5224" width="9.81640625" style="10" customWidth="1"/>
    <col min="5225" max="5471" width="9.1796875" style="10"/>
    <col min="5472" max="5472" width="51.1796875" style="10" customWidth="1"/>
    <col min="5473" max="5480" width="9.81640625" style="10" customWidth="1"/>
    <col min="5481" max="5727" width="9.1796875" style="10"/>
    <col min="5728" max="5728" width="51.1796875" style="10" customWidth="1"/>
    <col min="5729" max="5736" width="9.81640625" style="10" customWidth="1"/>
    <col min="5737" max="5983" width="9.1796875" style="10"/>
    <col min="5984" max="5984" width="51.1796875" style="10" customWidth="1"/>
    <col min="5985" max="5992" width="9.81640625" style="10" customWidth="1"/>
    <col min="5993" max="6239" width="9.1796875" style="10"/>
    <col min="6240" max="6240" width="51.1796875" style="10" customWidth="1"/>
    <col min="6241" max="6248" width="9.81640625" style="10" customWidth="1"/>
    <col min="6249" max="6495" width="9.1796875" style="10"/>
    <col min="6496" max="6496" width="51.1796875" style="10" customWidth="1"/>
    <col min="6497" max="6504" width="9.81640625" style="10" customWidth="1"/>
    <col min="6505" max="6751" width="9.1796875" style="10"/>
    <col min="6752" max="6752" width="51.1796875" style="10" customWidth="1"/>
    <col min="6753" max="6760" width="9.81640625" style="10" customWidth="1"/>
    <col min="6761" max="7007" width="9.1796875" style="10"/>
    <col min="7008" max="7008" width="51.1796875" style="10" customWidth="1"/>
    <col min="7009" max="7016" width="9.81640625" style="10" customWidth="1"/>
    <col min="7017" max="7263" width="9.1796875" style="10"/>
    <col min="7264" max="7264" width="51.1796875" style="10" customWidth="1"/>
    <col min="7265" max="7272" width="9.81640625" style="10" customWidth="1"/>
    <col min="7273" max="7519" width="9.1796875" style="10"/>
    <col min="7520" max="7520" width="51.1796875" style="10" customWidth="1"/>
    <col min="7521" max="7528" width="9.81640625" style="10" customWidth="1"/>
    <col min="7529" max="7775" width="9.1796875" style="10"/>
    <col min="7776" max="7776" width="51.1796875" style="10" customWidth="1"/>
    <col min="7777" max="7784" width="9.81640625" style="10" customWidth="1"/>
    <col min="7785" max="8031" width="9.1796875" style="10"/>
    <col min="8032" max="8032" width="51.1796875" style="10" customWidth="1"/>
    <col min="8033" max="8040" width="9.81640625" style="10" customWidth="1"/>
    <col min="8041" max="8287" width="9.1796875" style="10"/>
    <col min="8288" max="8288" width="51.1796875" style="10" customWidth="1"/>
    <col min="8289" max="8296" width="9.81640625" style="10" customWidth="1"/>
    <col min="8297" max="8543" width="9.1796875" style="10"/>
    <col min="8544" max="8544" width="51.1796875" style="10" customWidth="1"/>
    <col min="8545" max="8552" width="9.81640625" style="10" customWidth="1"/>
    <col min="8553" max="8799" width="9.1796875" style="10"/>
    <col min="8800" max="8800" width="51.1796875" style="10" customWidth="1"/>
    <col min="8801" max="8808" width="9.81640625" style="10" customWidth="1"/>
    <col min="8809" max="9055" width="9.1796875" style="10"/>
    <col min="9056" max="9056" width="51.1796875" style="10" customWidth="1"/>
    <col min="9057" max="9064" width="9.81640625" style="10" customWidth="1"/>
    <col min="9065" max="9311" width="9.1796875" style="10"/>
    <col min="9312" max="9312" width="51.1796875" style="10" customWidth="1"/>
    <col min="9313" max="9320" width="9.81640625" style="10" customWidth="1"/>
    <col min="9321" max="9567" width="9.1796875" style="10"/>
    <col min="9568" max="9568" width="51.1796875" style="10" customWidth="1"/>
    <col min="9569" max="9576" width="9.81640625" style="10" customWidth="1"/>
    <col min="9577" max="9823" width="9.1796875" style="10"/>
    <col min="9824" max="9824" width="51.1796875" style="10" customWidth="1"/>
    <col min="9825" max="9832" width="9.81640625" style="10" customWidth="1"/>
    <col min="9833" max="10079" width="9.1796875" style="10"/>
    <col min="10080" max="10080" width="51.1796875" style="10" customWidth="1"/>
    <col min="10081" max="10088" width="9.81640625" style="10" customWidth="1"/>
    <col min="10089" max="10335" width="9.1796875" style="10"/>
    <col min="10336" max="10336" width="51.1796875" style="10" customWidth="1"/>
    <col min="10337" max="10344" width="9.81640625" style="10" customWidth="1"/>
    <col min="10345" max="10591" width="9.1796875" style="10"/>
    <col min="10592" max="10592" width="51.1796875" style="10" customWidth="1"/>
    <col min="10593" max="10600" width="9.81640625" style="10" customWidth="1"/>
    <col min="10601" max="10847" width="9.1796875" style="10"/>
    <col min="10848" max="10848" width="51.1796875" style="10" customWidth="1"/>
    <col min="10849" max="10856" width="9.81640625" style="10" customWidth="1"/>
    <col min="10857" max="11103" width="9.1796875" style="10"/>
    <col min="11104" max="11104" width="51.1796875" style="10" customWidth="1"/>
    <col min="11105" max="11112" width="9.81640625" style="10" customWidth="1"/>
    <col min="11113" max="11359" width="9.1796875" style="10"/>
    <col min="11360" max="11360" width="51.1796875" style="10" customWidth="1"/>
    <col min="11361" max="11368" width="9.81640625" style="10" customWidth="1"/>
    <col min="11369" max="11615" width="9.1796875" style="10"/>
    <col min="11616" max="11616" width="51.1796875" style="10" customWidth="1"/>
    <col min="11617" max="11624" width="9.81640625" style="10" customWidth="1"/>
    <col min="11625" max="11871" width="9.1796875" style="10"/>
    <col min="11872" max="11872" width="51.1796875" style="10" customWidth="1"/>
    <col min="11873" max="11880" width="9.81640625" style="10" customWidth="1"/>
    <col min="11881" max="12127" width="9.1796875" style="10"/>
    <col min="12128" max="12128" width="51.1796875" style="10" customWidth="1"/>
    <col min="12129" max="12136" width="9.81640625" style="10" customWidth="1"/>
    <col min="12137" max="12383" width="9.1796875" style="10"/>
    <col min="12384" max="12384" width="51.1796875" style="10" customWidth="1"/>
    <col min="12385" max="12392" width="9.81640625" style="10" customWidth="1"/>
    <col min="12393" max="12639" width="9.1796875" style="10"/>
    <col min="12640" max="12640" width="51.1796875" style="10" customWidth="1"/>
    <col min="12641" max="12648" width="9.81640625" style="10" customWidth="1"/>
    <col min="12649" max="12895" width="9.1796875" style="10"/>
    <col min="12896" max="12896" width="51.1796875" style="10" customWidth="1"/>
    <col min="12897" max="12904" width="9.81640625" style="10" customWidth="1"/>
    <col min="12905" max="13151" width="9.1796875" style="10"/>
    <col min="13152" max="13152" width="51.1796875" style="10" customWidth="1"/>
    <col min="13153" max="13160" width="9.81640625" style="10" customWidth="1"/>
    <col min="13161" max="13407" width="9.1796875" style="10"/>
    <col min="13408" max="13408" width="51.1796875" style="10" customWidth="1"/>
    <col min="13409" max="13416" width="9.81640625" style="10" customWidth="1"/>
    <col min="13417" max="13663" width="9.1796875" style="10"/>
    <col min="13664" max="13664" width="51.1796875" style="10" customWidth="1"/>
    <col min="13665" max="13672" width="9.81640625" style="10" customWidth="1"/>
    <col min="13673" max="13919" width="9.1796875" style="10"/>
    <col min="13920" max="13920" width="51.1796875" style="10" customWidth="1"/>
    <col min="13921" max="13928" width="9.81640625" style="10" customWidth="1"/>
    <col min="13929" max="14175" width="9.1796875" style="10"/>
    <col min="14176" max="14176" width="51.1796875" style="10" customWidth="1"/>
    <col min="14177" max="14184" width="9.81640625" style="10" customWidth="1"/>
    <col min="14185" max="14431" width="9.1796875" style="10"/>
    <col min="14432" max="14432" width="51.1796875" style="10" customWidth="1"/>
    <col min="14433" max="14440" width="9.81640625" style="10" customWidth="1"/>
    <col min="14441" max="14687" width="9.1796875" style="10"/>
    <col min="14688" max="14688" width="51.1796875" style="10" customWidth="1"/>
    <col min="14689" max="14696" width="9.81640625" style="10" customWidth="1"/>
    <col min="14697" max="14943" width="9.1796875" style="10"/>
    <col min="14944" max="14944" width="51.1796875" style="10" customWidth="1"/>
    <col min="14945" max="14952" width="9.81640625" style="10" customWidth="1"/>
    <col min="14953" max="15199" width="9.1796875" style="10"/>
    <col min="15200" max="15200" width="51.1796875" style="10" customWidth="1"/>
    <col min="15201" max="15208" width="9.81640625" style="10" customWidth="1"/>
    <col min="15209" max="15455" width="9.1796875" style="10"/>
    <col min="15456" max="15456" width="51.1796875" style="10" customWidth="1"/>
    <col min="15457" max="15464" width="9.81640625" style="10" customWidth="1"/>
    <col min="15465" max="15711" width="9.1796875" style="10"/>
    <col min="15712" max="15712" width="51.1796875" style="10" customWidth="1"/>
    <col min="15713" max="15720" width="9.81640625" style="10" customWidth="1"/>
    <col min="15721" max="15967" width="9.1796875" style="10"/>
    <col min="15968" max="15968" width="51.1796875" style="10" customWidth="1"/>
    <col min="15969" max="15976" width="9.81640625" style="10" customWidth="1"/>
    <col min="15977" max="16384" width="9.1796875" style="10"/>
  </cols>
  <sheetData>
    <row r="1" spans="2:12" s="1" customFormat="1" ht="17.25" customHeight="1" x14ac:dyDescent="0.3">
      <c r="B1" s="40"/>
      <c r="C1" s="42"/>
      <c r="L1" s="36" t="s">
        <v>211</v>
      </c>
    </row>
    <row r="2" spans="2:12" s="1" customFormat="1" ht="19.5" customHeight="1" x14ac:dyDescent="0.3">
      <c r="B2" s="176" t="s">
        <v>210</v>
      </c>
      <c r="C2" s="176"/>
      <c r="D2" s="176"/>
      <c r="E2" s="176"/>
      <c r="F2" s="176"/>
      <c r="G2" s="176"/>
      <c r="H2" s="176"/>
      <c r="I2" s="176"/>
      <c r="J2" s="176"/>
      <c r="K2" s="176"/>
      <c r="L2" s="176"/>
    </row>
    <row r="3" spans="2:12" s="1" customFormat="1" ht="15.75" customHeight="1" x14ac:dyDescent="0.3">
      <c r="B3" s="177">
        <v>2020</v>
      </c>
      <c r="C3" s="177"/>
      <c r="D3" s="177"/>
      <c r="E3" s="177"/>
      <c r="F3" s="177"/>
      <c r="G3" s="177"/>
      <c r="H3" s="177"/>
      <c r="I3" s="177"/>
      <c r="J3" s="177"/>
      <c r="K3" s="177"/>
      <c r="L3" s="177"/>
    </row>
    <row r="4" spans="2:12" ht="12.65" customHeight="1" x14ac:dyDescent="0.2">
      <c r="B4" s="10" t="s">
        <v>115</v>
      </c>
    </row>
    <row r="5" spans="2:12" s="1" customFormat="1" ht="14.5" customHeight="1" x14ac:dyDescent="0.3">
      <c r="B5" s="44" t="s">
        <v>119</v>
      </c>
      <c r="C5" s="181" t="s">
        <v>91</v>
      </c>
      <c r="D5" s="181" t="s">
        <v>149</v>
      </c>
      <c r="E5" s="181" t="s">
        <v>150</v>
      </c>
      <c r="F5" s="181" t="s">
        <v>90</v>
      </c>
      <c r="G5" s="181" t="s">
        <v>151</v>
      </c>
      <c r="H5" s="181" t="s">
        <v>152</v>
      </c>
      <c r="I5" s="181" t="s">
        <v>153</v>
      </c>
      <c r="J5" s="181" t="s">
        <v>154</v>
      </c>
      <c r="K5" s="181" t="s">
        <v>92</v>
      </c>
      <c r="L5" s="181" t="s">
        <v>155</v>
      </c>
    </row>
    <row r="6" spans="2:12" s="1" customFormat="1" ht="69" customHeight="1" x14ac:dyDescent="0.3">
      <c r="B6" s="43" t="s">
        <v>46</v>
      </c>
      <c r="C6" s="181" t="s">
        <v>31</v>
      </c>
      <c r="D6" s="181" t="s">
        <v>32</v>
      </c>
      <c r="E6" s="181" t="s">
        <v>33</v>
      </c>
      <c r="F6" s="181" t="s">
        <v>34</v>
      </c>
      <c r="G6" s="181" t="s">
        <v>35</v>
      </c>
      <c r="H6" s="181" t="s">
        <v>36</v>
      </c>
      <c r="I6" s="191" t="s">
        <v>37</v>
      </c>
      <c r="J6" s="181" t="s">
        <v>38</v>
      </c>
      <c r="K6" s="181" t="s">
        <v>39</v>
      </c>
      <c r="L6" s="181" t="s">
        <v>39</v>
      </c>
    </row>
    <row r="7" spans="2:12" ht="14" customHeight="1" x14ac:dyDescent="0.25">
      <c r="B7" s="40" t="s">
        <v>0</v>
      </c>
      <c r="C7" s="68">
        <f>+'Q31'!C7/'Q6'!D7*100</f>
        <v>32.838259894216733</v>
      </c>
      <c r="D7" s="68">
        <f>+'Q31'!D7/'Q6'!E7*100</f>
        <v>43.820348357392099</v>
      </c>
      <c r="E7" s="68">
        <f>+'Q31'!E7/'Q6'!F7*100</f>
        <v>41.794581784887164</v>
      </c>
      <c r="F7" s="68">
        <f>+'Q31'!F7/'Q6'!G7*100</f>
        <v>37.607145561308279</v>
      </c>
      <c r="G7" s="68">
        <f>+'Q31'!G7/'Q6'!H7*100</f>
        <v>35.364258610600444</v>
      </c>
      <c r="H7" s="68">
        <f>+'Q31'!H7/'Q6'!I7*100</f>
        <v>12.107772764561116</v>
      </c>
      <c r="I7" s="68">
        <f>+'Q31'!I7/'Q6'!J7*100</f>
        <v>26.940555043179344</v>
      </c>
      <c r="J7" s="68">
        <f>+'Q31'!J7/'Q6'!K7*100</f>
        <v>36.57633629569181</v>
      </c>
      <c r="K7" s="68">
        <f>+'Q31'!K7/'Q6'!L7*100</f>
        <v>26.32984043643512</v>
      </c>
      <c r="L7" s="68">
        <f>+'Q31'!L7/'Q6'!M7*100</f>
        <v>38.803179055633471</v>
      </c>
    </row>
    <row r="8" spans="2:12" ht="14" customHeight="1" x14ac:dyDescent="0.2">
      <c r="B8" s="10" t="s">
        <v>53</v>
      </c>
      <c r="C8" s="31">
        <f>+'Q31'!C8/'Q6'!D8*100</f>
        <v>9.5302013422818792</v>
      </c>
      <c r="D8" s="31">
        <f>+'Q31'!D8/'Q6'!E8*100</f>
        <v>27.570093457943923</v>
      </c>
      <c r="E8" s="31">
        <f>+'Q31'!E8/'Q6'!F8*100</f>
        <v>21.748400852878465</v>
      </c>
      <c r="F8" s="31">
        <f>+'Q31'!F8/'Q6'!G8*100</f>
        <v>17.582817619220968</v>
      </c>
      <c r="G8" s="31">
        <f>+'Q31'!G8/'Q6'!H8*100</f>
        <v>11.693895098882201</v>
      </c>
      <c r="H8" s="31">
        <f>+'Q31'!H8/'Q6'!I8*100</f>
        <v>11.190141427508065</v>
      </c>
      <c r="I8" s="31">
        <f>+'Q31'!I8/'Q6'!J8*100</f>
        <v>21.529745042492916</v>
      </c>
      <c r="J8" s="31">
        <f>+'Q31'!J8/'Q6'!K8*100</f>
        <v>21.594918842625265</v>
      </c>
      <c r="K8" s="31">
        <f>+'Q31'!K8/'Q6'!L8*100</f>
        <v>15.99452036486351</v>
      </c>
      <c r="L8" s="31">
        <f>+'Q31'!L8/'Q6'!M8*100</f>
        <v>9.5238095238095237</v>
      </c>
    </row>
    <row r="9" spans="2:12" ht="14" customHeight="1" x14ac:dyDescent="0.2">
      <c r="B9" s="10" t="s">
        <v>47</v>
      </c>
      <c r="C9" s="31">
        <f>+'Q31'!C9/'Q6'!D9*100</f>
        <v>23.555555555555554</v>
      </c>
      <c r="D9" s="31">
        <f>+'Q31'!D9/'Q6'!E9*100</f>
        <v>49.780701754385966</v>
      </c>
      <c r="E9" s="31">
        <f>+'Q31'!E9/'Q6'!F9*100</f>
        <v>38.360655737704917</v>
      </c>
      <c r="F9" s="31">
        <f>+'Q31'!F9/'Q6'!G9*100</f>
        <v>29.795918367346943</v>
      </c>
      <c r="G9" s="31">
        <f>+'Q31'!G9/'Q6'!H9*100</f>
        <v>27.692307692307693</v>
      </c>
      <c r="H9" s="31">
        <f>+'Q31'!H9/'Q6'!I9*100</f>
        <v>83.333333333333343</v>
      </c>
      <c r="I9" s="31">
        <f>+'Q31'!I9/'Q6'!J9*100</f>
        <v>33.333333333333329</v>
      </c>
      <c r="J9" s="31">
        <f>+'Q31'!J9/'Q6'!K9*100</f>
        <v>34.468085106382979</v>
      </c>
      <c r="K9" s="31">
        <f>+'Q31'!K9/'Q6'!L9*100</f>
        <v>29.398148148148145</v>
      </c>
      <c r="L9" s="140" t="s">
        <v>100</v>
      </c>
    </row>
    <row r="10" spans="2:12" ht="14" customHeight="1" x14ac:dyDescent="0.2">
      <c r="B10" s="10" t="s">
        <v>48</v>
      </c>
      <c r="C10" s="31">
        <f>+'Q31'!C10/'Q6'!D10*100</f>
        <v>33.873243757285721</v>
      </c>
      <c r="D10" s="31">
        <f>+'Q31'!D10/'Q6'!E10*100</f>
        <v>58.545318678581438</v>
      </c>
      <c r="E10" s="31">
        <f>+'Q31'!E10/'Q6'!F10*100</f>
        <v>50.166527210382107</v>
      </c>
      <c r="F10" s="31">
        <f>+'Q31'!F10/'Q6'!G10*100</f>
        <v>40.411323837601678</v>
      </c>
      <c r="G10" s="31">
        <f>+'Q31'!G10/'Q6'!H10*100</f>
        <v>23.713287373689678</v>
      </c>
      <c r="H10" s="31">
        <f>+'Q31'!H10/'Q6'!I10*100</f>
        <v>26.009582477754961</v>
      </c>
      <c r="I10" s="31">
        <f>+'Q31'!I10/'Q6'!J10*100</f>
        <v>30.177065852016362</v>
      </c>
      <c r="J10" s="31">
        <f>+'Q31'!J10/'Q6'!K10*100</f>
        <v>40.281187639837938</v>
      </c>
      <c r="K10" s="31">
        <f>+'Q31'!K10/'Q6'!L10*100</f>
        <v>34.891736209730176</v>
      </c>
      <c r="L10" s="31">
        <f>+'Q31'!L10/'Q6'!M10*100</f>
        <v>67.622950819672127</v>
      </c>
    </row>
    <row r="11" spans="2:12" s="98" customFormat="1" ht="14" hidden="1" customHeight="1" outlineLevel="1" x14ac:dyDescent="0.35">
      <c r="B11" s="99" t="s">
        <v>291</v>
      </c>
      <c r="C11" s="113">
        <f>+'Q31'!C11/'Q6'!D11*100</f>
        <v>32.200000000000003</v>
      </c>
      <c r="D11" s="113">
        <f>+'Q31'!D11/'Q6'!E11*100</f>
        <v>60.479616306954433</v>
      </c>
      <c r="E11" s="113">
        <f>+'Q31'!E11/'Q6'!F11*100</f>
        <v>58.982909545644013</v>
      </c>
      <c r="F11" s="113">
        <f>+'Q31'!F11/'Q6'!G11*100</f>
        <v>50.111018595614766</v>
      </c>
      <c r="G11" s="113">
        <f>+'Q31'!G11/'Q6'!H11*100</f>
        <v>20.658389152099328</v>
      </c>
      <c r="H11" s="113">
        <f>+'Q31'!H11/'Q6'!I11*100</f>
        <v>43.961352657004831</v>
      </c>
      <c r="I11" s="113">
        <f>+'Q31'!I11/'Q6'!J11*100</f>
        <v>39.30844293593551</v>
      </c>
      <c r="J11" s="113">
        <f>+'Q31'!J11/'Q6'!K11*100</f>
        <v>56.013077670760801</v>
      </c>
      <c r="K11" s="113">
        <f>+'Q31'!K11/'Q6'!L11*100</f>
        <v>37.031989096448328</v>
      </c>
      <c r="L11" s="113">
        <f>+'Q31'!L11/'Q6'!M11*100</f>
        <v>70.833333333333343</v>
      </c>
    </row>
    <row r="12" spans="2:12" s="98" customFormat="1" ht="14" hidden="1" customHeight="1" outlineLevel="1" x14ac:dyDescent="0.35">
      <c r="B12" s="99" t="s">
        <v>292</v>
      </c>
      <c r="C12" s="113">
        <f>+'Q31'!C12/'Q6'!D12*100</f>
        <v>35.276967930029159</v>
      </c>
      <c r="D12" s="113">
        <f>+'Q31'!D12/'Q6'!E12*100</f>
        <v>49.715370018975328</v>
      </c>
      <c r="E12" s="113">
        <f>+'Q31'!E12/'Q6'!F12*100</f>
        <v>61.994355597365946</v>
      </c>
      <c r="F12" s="113">
        <f>+'Q31'!F12/'Q6'!G12*100</f>
        <v>51.884422110552762</v>
      </c>
      <c r="G12" s="113">
        <f>+'Q31'!G12/'Q6'!H12*100</f>
        <v>32.162162162162161</v>
      </c>
      <c r="H12" s="113">
        <f>+'Q31'!H12/'Q6'!I12*100</f>
        <v>16.518424396442185</v>
      </c>
      <c r="I12" s="113">
        <f>+'Q31'!I12/'Q6'!J12*100</f>
        <v>48.108108108108112</v>
      </c>
      <c r="J12" s="113">
        <f>+'Q31'!J12/'Q6'!K12*100</f>
        <v>51.056775797762121</v>
      </c>
      <c r="K12" s="113">
        <f>+'Q31'!K12/'Q6'!L12*100</f>
        <v>25.608194622279129</v>
      </c>
      <c r="L12" s="113">
        <f>+'Q31'!L12/'Q6'!M12*100</f>
        <v>33.333333333333329</v>
      </c>
    </row>
    <row r="13" spans="2:12" s="98" customFormat="1" ht="14" hidden="1" customHeight="1" outlineLevel="1" x14ac:dyDescent="0.35">
      <c r="B13" s="99" t="s">
        <v>293</v>
      </c>
      <c r="C13" s="142" t="s">
        <v>100</v>
      </c>
      <c r="D13" s="113">
        <f>+'Q31'!D13/'Q6'!E13*100</f>
        <v>100</v>
      </c>
      <c r="E13" s="113">
        <f>+'Q31'!E13/'Q6'!F13*100</f>
        <v>94.623655913978496</v>
      </c>
      <c r="F13" s="113">
        <f>+'Q31'!F13/'Q6'!G13*100</f>
        <v>95.121951219512198</v>
      </c>
      <c r="G13" s="142" t="s">
        <v>100</v>
      </c>
      <c r="H13" s="142" t="s">
        <v>100</v>
      </c>
      <c r="I13" s="113">
        <f>+'Q31'!I13/'Q6'!J13*100</f>
        <v>97.058823529411768</v>
      </c>
      <c r="J13" s="113">
        <f>+'Q31'!J13/'Q6'!K13*100</f>
        <v>96.682464454976298</v>
      </c>
      <c r="K13" s="142" t="s">
        <v>100</v>
      </c>
      <c r="L13" s="113">
        <f>+'Q31'!L13/'Q6'!M13*100</f>
        <v>100</v>
      </c>
    </row>
    <row r="14" spans="2:12" s="98" customFormat="1" ht="14" hidden="1" customHeight="1" outlineLevel="1" x14ac:dyDescent="0.35">
      <c r="B14" s="99" t="s">
        <v>294</v>
      </c>
      <c r="C14" s="113">
        <f>+'Q31'!C14/'Q6'!D14*100</f>
        <v>29.625779625779625</v>
      </c>
      <c r="D14" s="113">
        <f>+'Q31'!D14/'Q6'!E14*100</f>
        <v>40.337711069418383</v>
      </c>
      <c r="E14" s="113">
        <f>+'Q31'!E14/'Q6'!F14*100</f>
        <v>37.230488915882177</v>
      </c>
      <c r="F14" s="113">
        <f>+'Q31'!F14/'Q6'!G14*100</f>
        <v>32.666839781874842</v>
      </c>
      <c r="G14" s="113">
        <f>+'Q31'!G14/'Q6'!H14*100</f>
        <v>26.3671875</v>
      </c>
      <c r="H14" s="113">
        <f>+'Q31'!H14/'Q6'!I14*100</f>
        <v>36.363636363636367</v>
      </c>
      <c r="I14" s="113">
        <f>+'Q31'!I14/'Q6'!J14*100</f>
        <v>26.312428151743518</v>
      </c>
      <c r="J14" s="113">
        <f>+'Q31'!J14/'Q6'!K14*100</f>
        <v>32.045577862181226</v>
      </c>
      <c r="K14" s="113">
        <f>+'Q31'!K14/'Q6'!L14*100</f>
        <v>29.752650176678447</v>
      </c>
      <c r="L14" s="113">
        <f>+'Q31'!L14/'Q6'!M14*100</f>
        <v>57.142857142857139</v>
      </c>
    </row>
    <row r="15" spans="2:12" s="98" customFormat="1" ht="14" hidden="1" customHeight="1" outlineLevel="1" x14ac:dyDescent="0.35">
      <c r="B15" s="99" t="s">
        <v>295</v>
      </c>
      <c r="C15" s="113">
        <f>+'Q31'!C15/'Q6'!D15*100</f>
        <v>18.260869565217391</v>
      </c>
      <c r="D15" s="113">
        <f>+'Q31'!D15/'Q6'!E15*100</f>
        <v>30.82901554404145</v>
      </c>
      <c r="E15" s="113">
        <f>+'Q31'!E15/'Q6'!F15*100</f>
        <v>28.604449581045944</v>
      </c>
      <c r="F15" s="113">
        <f>+'Q31'!F15/'Q6'!G15*100</f>
        <v>29.708866343184827</v>
      </c>
      <c r="G15" s="113">
        <f>+'Q31'!G15/'Q6'!H15*100</f>
        <v>9.4992636229749632</v>
      </c>
      <c r="H15" s="113">
        <f>+'Q31'!H15/'Q6'!I15*100</f>
        <v>14.285714285714285</v>
      </c>
      <c r="I15" s="113">
        <f>+'Q31'!I15/'Q6'!J15*100</f>
        <v>15.562157221206583</v>
      </c>
      <c r="J15" s="113">
        <f>+'Q31'!J15/'Q6'!K15*100</f>
        <v>20.241108298921006</v>
      </c>
      <c r="K15" s="113">
        <f>+'Q31'!K15/'Q6'!L15*100</f>
        <v>22.12719298245614</v>
      </c>
      <c r="L15" s="113">
        <f>+'Q31'!L15/'Q6'!M15*100</f>
        <v>50</v>
      </c>
    </row>
    <row r="16" spans="2:12" s="98" customFormat="1" ht="14" hidden="1" customHeight="1" outlineLevel="1" x14ac:dyDescent="0.35">
      <c r="B16" s="99" t="s">
        <v>296</v>
      </c>
      <c r="C16" s="113">
        <f>+'Q31'!C16/'Q6'!D16*100</f>
        <v>13.175675675675674</v>
      </c>
      <c r="D16" s="113">
        <f>+'Q31'!D16/'Q6'!E16*100</f>
        <v>34.338747099767978</v>
      </c>
      <c r="E16" s="113">
        <f>+'Q31'!E16/'Q6'!F16*100</f>
        <v>22.344747533372026</v>
      </c>
      <c r="F16" s="113">
        <f>+'Q31'!F16/'Q6'!G16*100</f>
        <v>22.236233711643546</v>
      </c>
      <c r="G16" s="113">
        <f>+'Q31'!G16/'Q6'!H16*100</f>
        <v>18.399999999999999</v>
      </c>
      <c r="H16" s="142" t="s">
        <v>100</v>
      </c>
      <c r="I16" s="113">
        <f>+'Q31'!I16/'Q6'!J16*100</f>
        <v>18.007601306139929</v>
      </c>
      <c r="J16" s="113">
        <f>+'Q31'!J16/'Q6'!K16*100</f>
        <v>10.976023908170889</v>
      </c>
      <c r="K16" s="113">
        <f>+'Q31'!K16/'Q6'!L16*100</f>
        <v>11.211664152840624</v>
      </c>
      <c r="L16" s="142" t="s">
        <v>100</v>
      </c>
    </row>
    <row r="17" spans="2:12" s="98" customFormat="1" ht="14" hidden="1" customHeight="1" outlineLevel="1" x14ac:dyDescent="0.35">
      <c r="B17" s="99" t="s">
        <v>297</v>
      </c>
      <c r="C17" s="113">
        <f>+'Q31'!C17/'Q6'!D17*100</f>
        <v>34.054054054054056</v>
      </c>
      <c r="D17" s="113">
        <f>+'Q31'!D17/'Q6'!E17*100</f>
        <v>59.049773755656112</v>
      </c>
      <c r="E17" s="113">
        <f>+'Q31'!E17/'Q6'!F17*100</f>
        <v>48.067632850241552</v>
      </c>
      <c r="F17" s="113">
        <f>+'Q31'!F17/'Q6'!G17*100</f>
        <v>33.88220392653578</v>
      </c>
      <c r="G17" s="113">
        <f>+'Q31'!G17/'Q6'!H17*100</f>
        <v>31.726907630522089</v>
      </c>
      <c r="H17" s="113">
        <f>+'Q31'!H17/'Q6'!I17*100</f>
        <v>26.582278481012654</v>
      </c>
      <c r="I17" s="113">
        <f>+'Q31'!I17/'Q6'!J17*100</f>
        <v>34.042050555161822</v>
      </c>
      <c r="J17" s="113">
        <f>+'Q31'!J17/'Q6'!K17*100</f>
        <v>40.491803278688529</v>
      </c>
      <c r="K17" s="113">
        <f>+'Q31'!K17/'Q6'!L17*100</f>
        <v>38.127712337259766</v>
      </c>
      <c r="L17" s="113">
        <f>+'Q31'!L17/'Q6'!M17*100</f>
        <v>50</v>
      </c>
    </row>
    <row r="18" spans="2:12" s="98" customFormat="1" ht="14" hidden="1" customHeight="1" outlineLevel="1" x14ac:dyDescent="0.35">
      <c r="B18" s="99" t="s">
        <v>298</v>
      </c>
      <c r="C18" s="113">
        <f>+'Q31'!C18/'Q6'!D18*100</f>
        <v>54.639175257731956</v>
      </c>
      <c r="D18" s="113">
        <f>+'Q31'!D18/'Q6'!E18*100</f>
        <v>71.929824561403507</v>
      </c>
      <c r="E18" s="113">
        <f>+'Q31'!E18/'Q6'!F18*100</f>
        <v>64.642631246046818</v>
      </c>
      <c r="F18" s="113">
        <f>+'Q31'!F18/'Q6'!G18*100</f>
        <v>57.522123893805308</v>
      </c>
      <c r="G18" s="113">
        <f>+'Q31'!G18/'Q6'!H18*100</f>
        <v>51.794871794871803</v>
      </c>
      <c r="H18" s="113">
        <f>+'Q31'!H18/'Q6'!I18*100</f>
        <v>100</v>
      </c>
      <c r="I18" s="113">
        <f>+'Q31'!I18/'Q6'!J18*100</f>
        <v>53.216783216783213</v>
      </c>
      <c r="J18" s="113">
        <f>+'Q31'!J18/'Q6'!K18*100</f>
        <v>57.866247599092027</v>
      </c>
      <c r="K18" s="113">
        <f>+'Q31'!K18/'Q6'!L18*100</f>
        <v>43.313708999158955</v>
      </c>
      <c r="L18" s="113">
        <f>+'Q31'!L18/'Q6'!M18*100</f>
        <v>94.117647058823522</v>
      </c>
    </row>
    <row r="19" spans="2:12" s="98" customFormat="1" ht="14" hidden="1" customHeight="1" outlineLevel="1" x14ac:dyDescent="0.35">
      <c r="B19" s="99" t="s">
        <v>299</v>
      </c>
      <c r="C19" s="113">
        <f>+'Q31'!C19/'Q6'!D19*100</f>
        <v>23.260869565217391</v>
      </c>
      <c r="D19" s="113">
        <f>+'Q31'!D19/'Q6'!E19*100</f>
        <v>40.228426395939088</v>
      </c>
      <c r="E19" s="113">
        <f>+'Q31'!E19/'Q6'!F19*100</f>
        <v>24.496937882764655</v>
      </c>
      <c r="F19" s="113">
        <f>+'Q31'!F19/'Q6'!G19*100</f>
        <v>30.198675496688743</v>
      </c>
      <c r="G19" s="113">
        <f>+'Q31'!G19/'Q6'!H19*100</f>
        <v>25.69832402234637</v>
      </c>
      <c r="H19" s="142" t="s">
        <v>100</v>
      </c>
      <c r="I19" s="113">
        <f>+'Q31'!I19/'Q6'!J19*100</f>
        <v>24.828143954710878</v>
      </c>
      <c r="J19" s="113">
        <f>+'Q31'!J19/'Q6'!K19*100</f>
        <v>23.022598870056495</v>
      </c>
      <c r="K19" s="113">
        <f>+'Q31'!K19/'Q6'!L19*100</f>
        <v>15.763546798029557</v>
      </c>
      <c r="L19" s="113">
        <f>+'Q31'!L19/'Q6'!M19*100</f>
        <v>50</v>
      </c>
    </row>
    <row r="20" spans="2:12" s="98" customFormat="1" ht="14" hidden="1" customHeight="1" outlineLevel="1" x14ac:dyDescent="0.35">
      <c r="B20" s="99" t="s">
        <v>300</v>
      </c>
      <c r="C20" s="113">
        <f>+'Q31'!C20/'Q6'!D20*100</f>
        <v>56.666666666666664</v>
      </c>
      <c r="D20" s="113">
        <f>+'Q31'!D20/'Q6'!E20*100</f>
        <v>68.021680216802167</v>
      </c>
      <c r="E20" s="113">
        <f>+'Q31'!E20/'Q6'!F20*100</f>
        <v>72.594142259414227</v>
      </c>
      <c r="F20" s="113">
        <f>+'Q31'!F20/'Q6'!G20*100</f>
        <v>65.079365079365076</v>
      </c>
      <c r="G20" s="113">
        <f>+'Q31'!G20/'Q6'!H20*100</f>
        <v>100</v>
      </c>
      <c r="H20" s="142" t="s">
        <v>100</v>
      </c>
      <c r="I20" s="142" t="s">
        <v>100</v>
      </c>
      <c r="J20" s="113">
        <f>+'Q31'!J20/'Q6'!K20*100</f>
        <v>78.238341968911911</v>
      </c>
      <c r="K20" s="113">
        <f>+'Q31'!K20/'Q6'!L20*100</f>
        <v>90.909090909090907</v>
      </c>
      <c r="L20" s="142" t="s">
        <v>100</v>
      </c>
    </row>
    <row r="21" spans="2:12" s="98" customFormat="1" ht="14" hidden="1" customHeight="1" outlineLevel="1" x14ac:dyDescent="0.35">
      <c r="B21" s="99" t="s">
        <v>301</v>
      </c>
      <c r="C21" s="113">
        <f>+'Q31'!C21/'Q6'!D21*100</f>
        <v>49.209486166007906</v>
      </c>
      <c r="D21" s="113">
        <f>+'Q31'!D21/'Q6'!E21*100</f>
        <v>68.17538896746818</v>
      </c>
      <c r="E21" s="113">
        <f>+'Q31'!E21/'Q6'!F21*100</f>
        <v>63.668150031786396</v>
      </c>
      <c r="F21" s="113">
        <f>+'Q31'!F21/'Q6'!G21*100</f>
        <v>49.821428571428569</v>
      </c>
      <c r="G21" s="113">
        <f>+'Q31'!G21/'Q6'!H21*100</f>
        <v>38.832116788321173</v>
      </c>
      <c r="H21" s="113">
        <f>+'Q31'!H21/'Q6'!I21*100</f>
        <v>25</v>
      </c>
      <c r="I21" s="113">
        <f>+'Q31'!I21/'Q6'!J21*100</f>
        <v>48.993288590604031</v>
      </c>
      <c r="J21" s="113">
        <f>+'Q31'!J21/'Q6'!K21*100</f>
        <v>67.123287671232873</v>
      </c>
      <c r="K21" s="113">
        <f>+'Q31'!K21/'Q6'!L21*100</f>
        <v>50.298606502986068</v>
      </c>
      <c r="L21" s="113">
        <f>+'Q31'!L21/'Q6'!M21*100</f>
        <v>58.333333333333336</v>
      </c>
    </row>
    <row r="22" spans="2:12" s="98" customFormat="1" ht="14" hidden="1" customHeight="1" outlineLevel="1" x14ac:dyDescent="0.35">
      <c r="B22" s="99" t="s">
        <v>302</v>
      </c>
      <c r="C22" s="113">
        <f>+'Q31'!C22/'Q6'!D22*100</f>
        <v>70</v>
      </c>
      <c r="D22" s="113">
        <f>+'Q31'!D22/'Q6'!E22*100</f>
        <v>85.38331929233361</v>
      </c>
      <c r="E22" s="113">
        <f>+'Q31'!E22/'Q6'!F22*100</f>
        <v>81.200631911532383</v>
      </c>
      <c r="F22" s="113">
        <f>+'Q31'!F22/'Q6'!G22*100</f>
        <v>72.323232323232318</v>
      </c>
      <c r="G22" s="113">
        <f>+'Q31'!G22/'Q6'!H22*100</f>
        <v>80.952380952380949</v>
      </c>
      <c r="H22" s="113">
        <f>+'Q31'!H22/'Q6'!I22*100</f>
        <v>25</v>
      </c>
      <c r="I22" s="113">
        <f>+'Q31'!I22/'Q6'!J22*100</f>
        <v>40.922190201729109</v>
      </c>
      <c r="J22" s="113">
        <f>+'Q31'!J22/'Q6'!K22*100</f>
        <v>71.977240398293034</v>
      </c>
      <c r="K22" s="113">
        <f>+'Q31'!K22/'Q6'!L22*100</f>
        <v>73.660462492949804</v>
      </c>
      <c r="L22" s="113">
        <f>+'Q31'!L22/'Q6'!M22*100</f>
        <v>68</v>
      </c>
    </row>
    <row r="23" spans="2:12" s="98" customFormat="1" ht="14" hidden="1" customHeight="1" outlineLevel="1" x14ac:dyDescent="0.35">
      <c r="B23" s="99" t="s">
        <v>303</v>
      </c>
      <c r="C23" s="113">
        <f>+'Q31'!C23/'Q6'!D23*100</f>
        <v>48.375</v>
      </c>
      <c r="D23" s="113">
        <f>+'Q31'!D23/'Q6'!E23*100</f>
        <v>62.018348623853214</v>
      </c>
      <c r="E23" s="113">
        <f>+'Q31'!E23/'Q6'!F23*100</f>
        <v>57.768209544312874</v>
      </c>
      <c r="F23" s="113">
        <f>+'Q31'!F23/'Q6'!G23*100</f>
        <v>46.187732971873942</v>
      </c>
      <c r="G23" s="113">
        <f>+'Q31'!G23/'Q6'!H23*100</f>
        <v>40.634005763688762</v>
      </c>
      <c r="H23" s="142" t="s">
        <v>100</v>
      </c>
      <c r="I23" s="113">
        <f>+'Q31'!I23/'Q6'!J23*100</f>
        <v>47.523484201537144</v>
      </c>
      <c r="J23" s="113">
        <f>+'Q31'!J23/'Q6'!K23*100</f>
        <v>58.603698726563003</v>
      </c>
      <c r="K23" s="113">
        <f>+'Q31'!K23/'Q6'!L23*100</f>
        <v>37.679180887372013</v>
      </c>
      <c r="L23" s="113">
        <f>+'Q31'!L23/'Q6'!M23*100</f>
        <v>66.666666666666657</v>
      </c>
    </row>
    <row r="24" spans="2:12" s="98" customFormat="1" ht="14" hidden="1" customHeight="1" outlineLevel="1" x14ac:dyDescent="0.35">
      <c r="B24" s="99" t="s">
        <v>304</v>
      </c>
      <c r="C24" s="113">
        <f>+'Q31'!C24/'Q6'!D24*100</f>
        <v>32.034220532319388</v>
      </c>
      <c r="D24" s="113">
        <f>+'Q31'!D24/'Q6'!E24*100</f>
        <v>44.444444444444443</v>
      </c>
      <c r="E24" s="113">
        <f>+'Q31'!E24/'Q6'!F24*100</f>
        <v>48.972077324332616</v>
      </c>
      <c r="F24" s="113">
        <f>+'Q31'!F24/'Q6'!G24*100</f>
        <v>31.71948356807512</v>
      </c>
      <c r="G24" s="113">
        <f>+'Q31'!G24/'Q6'!H24*100</f>
        <v>41.149068322981371</v>
      </c>
      <c r="H24" s="142" t="s">
        <v>100</v>
      </c>
      <c r="I24" s="113">
        <f>+'Q31'!I24/'Q6'!J24*100</f>
        <v>28.098220171390903</v>
      </c>
      <c r="J24" s="113">
        <f>+'Q31'!J24/'Q6'!K24*100</f>
        <v>39.225962507558961</v>
      </c>
      <c r="K24" s="113">
        <f>+'Q31'!K24/'Q6'!L24*100</f>
        <v>30.39910481163745</v>
      </c>
      <c r="L24" s="113">
        <f>+'Q31'!L24/'Q6'!M24*100</f>
        <v>50</v>
      </c>
    </row>
    <row r="25" spans="2:12" s="98" customFormat="1" ht="14" hidden="1" customHeight="1" outlineLevel="1" x14ac:dyDescent="0.35">
      <c r="B25" s="99" t="s">
        <v>305</v>
      </c>
      <c r="C25" s="113">
        <f>+'Q31'!C25/'Q6'!D25*100</f>
        <v>45.539906103286384</v>
      </c>
      <c r="D25" s="113">
        <f>+'Q31'!D25/'Q6'!E25*100</f>
        <v>69.488188976377955</v>
      </c>
      <c r="E25" s="113">
        <f>+'Q31'!E25/'Q6'!F25*100</f>
        <v>62.142857142857146</v>
      </c>
      <c r="F25" s="113">
        <f>+'Q31'!F25/'Q6'!G25*100</f>
        <v>41.161616161616159</v>
      </c>
      <c r="G25" s="113">
        <f>+'Q31'!G25/'Q6'!H25*100</f>
        <v>34.653465346534652</v>
      </c>
      <c r="H25" s="113">
        <f>+'Q31'!H25/'Q6'!I25*100</f>
        <v>100</v>
      </c>
      <c r="I25" s="113">
        <f>+'Q31'!I25/'Q6'!J25*100</f>
        <v>54.666666666666664</v>
      </c>
      <c r="J25" s="113">
        <f>+'Q31'!J25/'Q6'!K25*100</f>
        <v>52.09981740718198</v>
      </c>
      <c r="K25" s="113">
        <f>+'Q31'!K25/'Q6'!L25*100</f>
        <v>43.788606726149624</v>
      </c>
      <c r="L25" s="113">
        <f>+'Q31'!L25/'Q6'!M25*100</f>
        <v>80</v>
      </c>
    </row>
    <row r="26" spans="2:12" s="98" customFormat="1" ht="14" hidden="1" customHeight="1" outlineLevel="1" x14ac:dyDescent="0.35">
      <c r="B26" s="99" t="s">
        <v>306</v>
      </c>
      <c r="C26" s="113">
        <f>+'Q31'!C26/'Q6'!D26*100</f>
        <v>30.231560891938251</v>
      </c>
      <c r="D26" s="113">
        <f>+'Q31'!D26/'Q6'!E26*100</f>
        <v>44.616734932709186</v>
      </c>
      <c r="E26" s="113">
        <f>+'Q31'!E26/'Q6'!F26*100</f>
        <v>43.207734258800194</v>
      </c>
      <c r="F26" s="113">
        <f>+'Q31'!F26/'Q6'!G26*100</f>
        <v>32.548496964312157</v>
      </c>
      <c r="G26" s="113">
        <f>+'Q31'!G26/'Q6'!H26*100</f>
        <v>25.11737089201878</v>
      </c>
      <c r="H26" s="113">
        <f>+'Q31'!H26/'Q6'!I26*100</f>
        <v>41.17647058823529</v>
      </c>
      <c r="I26" s="113">
        <f>+'Q31'!I26/'Q6'!J26*100</f>
        <v>28.770176787086854</v>
      </c>
      <c r="J26" s="113">
        <f>+'Q31'!J26/'Q6'!K26*100</f>
        <v>40.989915074309977</v>
      </c>
      <c r="K26" s="113">
        <f>+'Q31'!K26/'Q6'!L26*100</f>
        <v>38.54232569910161</v>
      </c>
      <c r="L26" s="113">
        <f>+'Q31'!L26/'Q6'!M26*100</f>
        <v>45.454545454545453</v>
      </c>
    </row>
    <row r="27" spans="2:12" s="98" customFormat="1" ht="14" hidden="1" customHeight="1" outlineLevel="1" x14ac:dyDescent="0.35">
      <c r="B27" s="99" t="s">
        <v>307</v>
      </c>
      <c r="C27" s="113">
        <f>+'Q31'!C27/'Q6'!D27*100</f>
        <v>54.125412541254128</v>
      </c>
      <c r="D27" s="113">
        <f>+'Q31'!D27/'Q6'!E27*100</f>
        <v>69.015097052480229</v>
      </c>
      <c r="E27" s="113">
        <f>+'Q31'!E27/'Q6'!F27*100</f>
        <v>53.830334190231369</v>
      </c>
      <c r="F27" s="113">
        <f>+'Q31'!F27/'Q6'!G27*100</f>
        <v>53.061224489795919</v>
      </c>
      <c r="G27" s="113">
        <f>+'Q31'!G27/'Q6'!H27*100</f>
        <v>67.10526315789474</v>
      </c>
      <c r="H27" s="142" t="s">
        <v>100</v>
      </c>
      <c r="I27" s="113">
        <f>+'Q31'!I27/'Q6'!J27*100</f>
        <v>50.657385924207269</v>
      </c>
      <c r="J27" s="113">
        <f>+'Q31'!J27/'Q6'!K27*100</f>
        <v>63.628509719222457</v>
      </c>
      <c r="K27" s="113">
        <f>+'Q31'!K27/'Q6'!L27*100</f>
        <v>34.986225895316799</v>
      </c>
      <c r="L27" s="113">
        <f>+'Q31'!L27/'Q6'!M27*100</f>
        <v>83.333333333333343</v>
      </c>
    </row>
    <row r="28" spans="2:12" s="98" customFormat="1" ht="14" hidden="1" customHeight="1" outlineLevel="1" x14ac:dyDescent="0.35">
      <c r="B28" s="99" t="s">
        <v>308</v>
      </c>
      <c r="C28" s="113">
        <f>+'Q31'!C28/'Q6'!D28*100</f>
        <v>49.285714285714292</v>
      </c>
      <c r="D28" s="113">
        <f>+'Q31'!D28/'Q6'!E28*100</f>
        <v>77.595155709342549</v>
      </c>
      <c r="E28" s="113">
        <f>+'Q31'!E28/'Q6'!F28*100</f>
        <v>65.760869565217391</v>
      </c>
      <c r="F28" s="113">
        <f>+'Q31'!F28/'Q6'!G28*100</f>
        <v>57.848518111964879</v>
      </c>
      <c r="G28" s="113">
        <f>+'Q31'!G28/'Q6'!H28*100</f>
        <v>45.789473684210527</v>
      </c>
      <c r="H28" s="113">
        <f>+'Q31'!H28/'Q6'!I28*100</f>
        <v>100</v>
      </c>
      <c r="I28" s="113">
        <f>+'Q31'!I28/'Q6'!J28*100</f>
        <v>43.766033863519752</v>
      </c>
      <c r="J28" s="113">
        <f>+'Q31'!J28/'Q6'!K28*100</f>
        <v>49.458253664754622</v>
      </c>
      <c r="K28" s="113">
        <f>+'Q31'!K28/'Q6'!L28*100</f>
        <v>41.288278775079199</v>
      </c>
      <c r="L28" s="113">
        <f>+'Q31'!L28/'Q6'!M28*100</f>
        <v>88</v>
      </c>
    </row>
    <row r="29" spans="2:12" s="98" customFormat="1" ht="14" hidden="1" customHeight="1" outlineLevel="1" x14ac:dyDescent="0.35">
      <c r="B29" s="99" t="s">
        <v>309</v>
      </c>
      <c r="C29" s="113">
        <f>+'Q31'!C29/'Q6'!D29*100</f>
        <v>32.339791356184797</v>
      </c>
      <c r="D29" s="113">
        <f>+'Q31'!D29/'Q6'!E29*100</f>
        <v>46.75550405561993</v>
      </c>
      <c r="E29" s="113">
        <f>+'Q31'!E29/'Q6'!F29*100</f>
        <v>43.568726355611602</v>
      </c>
      <c r="F29" s="113">
        <f>+'Q31'!F29/'Q6'!G29*100</f>
        <v>37.693327441449405</v>
      </c>
      <c r="G29" s="113">
        <f>+'Q31'!G29/'Q6'!H29*100</f>
        <v>33.521126760563376</v>
      </c>
      <c r="H29" s="113">
        <f>+'Q31'!H29/'Q6'!I29*100</f>
        <v>100</v>
      </c>
      <c r="I29" s="113">
        <f>+'Q31'!I29/'Q6'!J29*100</f>
        <v>34.531073446327682</v>
      </c>
      <c r="J29" s="113">
        <f>+'Q31'!J29/'Q6'!K29*100</f>
        <v>44.899665551839462</v>
      </c>
      <c r="K29" s="113">
        <f>+'Q31'!K29/'Q6'!L29*100</f>
        <v>40.602582496413198</v>
      </c>
      <c r="L29" s="113">
        <f>+'Q31'!L29/'Q6'!M29*100</f>
        <v>66.666666666666657</v>
      </c>
    </row>
    <row r="30" spans="2:12" s="98" customFormat="1" ht="14" hidden="1" customHeight="1" outlineLevel="1" x14ac:dyDescent="0.35">
      <c r="B30" s="99" t="s">
        <v>310</v>
      </c>
      <c r="C30" s="113">
        <f>+'Q31'!C30/'Q6'!D30*100</f>
        <v>62.539682539682538</v>
      </c>
      <c r="D30" s="113">
        <f>+'Q31'!D30/'Q6'!E30*100</f>
        <v>69.249106078665079</v>
      </c>
      <c r="E30" s="113">
        <f>+'Q31'!E30/'Q6'!F30*100</f>
        <v>64.387333639284066</v>
      </c>
      <c r="F30" s="113">
        <f>+'Q31'!F30/'Q6'!G30*100</f>
        <v>55.531318167653474</v>
      </c>
      <c r="G30" s="113">
        <f>+'Q31'!G30/'Q6'!H30*100</f>
        <v>46.36363636363636</v>
      </c>
      <c r="H30" s="142" t="s">
        <v>100</v>
      </c>
      <c r="I30" s="113">
        <f>+'Q31'!I30/'Q6'!J30*100</f>
        <v>60.84344445753328</v>
      </c>
      <c r="J30" s="113">
        <f>+'Q31'!J30/'Q6'!K30*100</f>
        <v>53.531579486129601</v>
      </c>
      <c r="K30" s="113">
        <f>+'Q31'!K30/'Q6'!L30*100</f>
        <v>53.273137697516923</v>
      </c>
      <c r="L30" s="113">
        <f>+'Q31'!L30/'Q6'!M30*100</f>
        <v>75</v>
      </c>
    </row>
    <row r="31" spans="2:12" s="98" customFormat="1" ht="14" hidden="1" customHeight="1" outlineLevel="1" x14ac:dyDescent="0.35">
      <c r="B31" s="99" t="s">
        <v>311</v>
      </c>
      <c r="C31" s="113">
        <f>+'Q31'!C31/'Q6'!D31*100</f>
        <v>46.621621621621621</v>
      </c>
      <c r="D31" s="113">
        <f>+'Q31'!D31/'Q6'!E31*100</f>
        <v>57.313432835820898</v>
      </c>
      <c r="E31" s="113">
        <f>+'Q31'!E31/'Q6'!F31*100</f>
        <v>67.391304347826093</v>
      </c>
      <c r="F31" s="113">
        <f>+'Q31'!F31/'Q6'!G31*100</f>
        <v>60.367454068241464</v>
      </c>
      <c r="G31" s="113">
        <f>+'Q31'!G31/'Q6'!H31*100</f>
        <v>63.636363636363633</v>
      </c>
      <c r="H31" s="142" t="s">
        <v>100</v>
      </c>
      <c r="I31" s="113">
        <f>+'Q31'!I31/'Q6'!J31*100</f>
        <v>45.482866043613704</v>
      </c>
      <c r="J31" s="113">
        <f>+'Q31'!J31/'Q6'!K31*100</f>
        <v>77.611940298507463</v>
      </c>
      <c r="K31" s="113">
        <f>+'Q31'!K31/'Q6'!L31*100</f>
        <v>59.264705882352942</v>
      </c>
      <c r="L31" s="113">
        <f>+'Q31'!L31/'Q6'!M31*100</f>
        <v>44.444444444444443</v>
      </c>
    </row>
    <row r="32" spans="2:12" s="98" customFormat="1" ht="14" hidden="1" customHeight="1" outlineLevel="1" x14ac:dyDescent="0.35">
      <c r="B32" s="99" t="s">
        <v>312</v>
      </c>
      <c r="C32" s="113">
        <f>+'Q31'!C32/'Q6'!D32*100</f>
        <v>17.412935323383085</v>
      </c>
      <c r="D32" s="113">
        <f>+'Q31'!D32/'Q6'!E32*100</f>
        <v>31.088825214899714</v>
      </c>
      <c r="E32" s="113">
        <f>+'Q31'!E32/'Q6'!F32*100</f>
        <v>33.802055164954034</v>
      </c>
      <c r="F32" s="113">
        <f>+'Q31'!F32/'Q6'!G32*100</f>
        <v>21.75404213620774</v>
      </c>
      <c r="G32" s="113">
        <f>+'Q31'!G32/'Q6'!H32*100</f>
        <v>24.4258872651357</v>
      </c>
      <c r="H32" s="113">
        <f>+'Q31'!H32/'Q6'!I32*100</f>
        <v>28.571428571428569</v>
      </c>
      <c r="I32" s="113">
        <f>+'Q31'!I32/'Q6'!J32*100</f>
        <v>19.483063700707788</v>
      </c>
      <c r="J32" s="113">
        <f>+'Q31'!J32/'Q6'!K32*100</f>
        <v>24.918227772821886</v>
      </c>
      <c r="K32" s="113">
        <f>+'Q31'!K32/'Q6'!L32*100</f>
        <v>36.673584346279277</v>
      </c>
      <c r="L32" s="142" t="s">
        <v>100</v>
      </c>
    </row>
    <row r="33" spans="2:12" s="98" customFormat="1" ht="14" hidden="1" customHeight="1" outlineLevel="1" x14ac:dyDescent="0.35">
      <c r="B33" s="99" t="s">
        <v>313</v>
      </c>
      <c r="C33" s="113">
        <f>+'Q31'!C33/'Q6'!D33*100</f>
        <v>25.392670157068064</v>
      </c>
      <c r="D33" s="113">
        <f>+'Q31'!D33/'Q6'!E33*100</f>
        <v>45.516074450084602</v>
      </c>
      <c r="E33" s="113">
        <f>+'Q31'!E33/'Q6'!F33*100</f>
        <v>28.133262823902701</v>
      </c>
      <c r="F33" s="113">
        <f>+'Q31'!F33/'Q6'!G33*100</f>
        <v>27.184466019417474</v>
      </c>
      <c r="G33" s="113">
        <f>+'Q31'!G33/'Q6'!H33*100</f>
        <v>23.239436619718308</v>
      </c>
      <c r="H33" s="142" t="s">
        <v>100</v>
      </c>
      <c r="I33" s="113">
        <f>+'Q31'!I33/'Q6'!J33*100</f>
        <v>22.193713919178961</v>
      </c>
      <c r="J33" s="113">
        <f>+'Q31'!J33/'Q6'!K33*100</f>
        <v>50.038491147036183</v>
      </c>
      <c r="K33" s="113">
        <f>+'Q31'!K33/'Q6'!L33*100</f>
        <v>21.9435736677116</v>
      </c>
      <c r="L33" s="113">
        <f>+'Q31'!L33/'Q6'!M33*100</f>
        <v>72.727272727272734</v>
      </c>
    </row>
    <row r="34" spans="2:12" s="98" customFormat="1" ht="14" hidden="1" customHeight="1" outlineLevel="1" x14ac:dyDescent="0.35">
      <c r="B34" s="99" t="s">
        <v>314</v>
      </c>
      <c r="C34" s="113">
        <f>+'Q31'!C34/'Q6'!D34*100</f>
        <v>24.864864864864867</v>
      </c>
      <c r="D34" s="113">
        <f>+'Q31'!D34/'Q6'!E34*100</f>
        <v>46.646153846153851</v>
      </c>
      <c r="E34" s="113">
        <f>+'Q31'!E34/'Q6'!F34*100</f>
        <v>44.143595984180102</v>
      </c>
      <c r="F34" s="113">
        <f>+'Q31'!F34/'Q6'!G34*100</f>
        <v>33.255131964809387</v>
      </c>
      <c r="G34" s="113">
        <f>+'Q31'!G34/'Q6'!H34*100</f>
        <v>11.78310740354536</v>
      </c>
      <c r="H34" s="113">
        <f>+'Q31'!H34/'Q6'!I34*100</f>
        <v>11.111111111111111</v>
      </c>
      <c r="I34" s="113">
        <f>+'Q31'!I34/'Q6'!J34*100</f>
        <v>36.147362697117998</v>
      </c>
      <c r="J34" s="113">
        <f>+'Q31'!J34/'Q6'!K34*100</f>
        <v>20.572916666666664</v>
      </c>
      <c r="K34" s="113">
        <f>+'Q31'!K34/'Q6'!L34*100</f>
        <v>11.464435146443515</v>
      </c>
      <c r="L34" s="113">
        <f>+'Q31'!L34/'Q6'!M34*100</f>
        <v>33.333333333333329</v>
      </c>
    </row>
    <row r="35" spans="2:12" s="1" customFormat="1" ht="14" customHeight="1" collapsed="1" x14ac:dyDescent="0.3">
      <c r="B35" s="100" t="s">
        <v>57</v>
      </c>
      <c r="C35" s="31">
        <f>+'Q31'!C35/'Q6'!D35*100</f>
        <v>60.714285714285708</v>
      </c>
      <c r="D35" s="31">
        <f>+'Q31'!D35/'Q6'!E35*100</f>
        <v>89.033068229384682</v>
      </c>
      <c r="E35" s="31">
        <f>+'Q31'!E35/'Q6'!F35*100</f>
        <v>83.927674535409352</v>
      </c>
      <c r="F35" s="31">
        <f>+'Q31'!F35/'Q6'!G35*100</f>
        <v>63.96226415094339</v>
      </c>
      <c r="G35" s="31">
        <f>+'Q31'!G35/'Q6'!H35*100</f>
        <v>37.037037037037038</v>
      </c>
      <c r="H35" s="140" t="s">
        <v>100</v>
      </c>
      <c r="I35" s="31">
        <f>+'Q31'!I35/'Q6'!J35*100</f>
        <v>83.373493975903614</v>
      </c>
      <c r="J35" s="31">
        <f>+'Q31'!J35/'Q6'!K35*100</f>
        <v>33.333333333333329</v>
      </c>
      <c r="K35" s="31">
        <f>+'Q31'!K35/'Q6'!L35*100</f>
        <v>37.414965986394563</v>
      </c>
      <c r="L35" s="31">
        <f>+'Q31'!L35/'Q6'!M35*100</f>
        <v>40</v>
      </c>
    </row>
    <row r="36" spans="2:12" s="1" customFormat="1" ht="14" customHeight="1" x14ac:dyDescent="0.3">
      <c r="B36" s="100" t="s">
        <v>58</v>
      </c>
      <c r="C36" s="31">
        <f>+'Q31'!C36/'Q6'!D36*100</f>
        <v>48.449612403100772</v>
      </c>
      <c r="D36" s="31">
        <f>+'Q31'!D36/'Q6'!E36*100</f>
        <v>66.899383983572889</v>
      </c>
      <c r="E36" s="31">
        <f>+'Q31'!E36/'Q6'!F36*100</f>
        <v>55.479797979797986</v>
      </c>
      <c r="F36" s="31">
        <f>+'Q31'!F36/'Q6'!G36*100</f>
        <v>52.577319587628871</v>
      </c>
      <c r="G36" s="31">
        <f>+'Q31'!G36/'Q6'!H36*100</f>
        <v>48.617511520737331</v>
      </c>
      <c r="H36" s="31">
        <f>+'Q31'!H36/'Q6'!I36*100</f>
        <v>27.506426735218508</v>
      </c>
      <c r="I36" s="31">
        <f>+'Q31'!I36/'Q6'!J36*100</f>
        <v>43.090260071392144</v>
      </c>
      <c r="J36" s="31">
        <f>+'Q31'!J36/'Q6'!K36*100</f>
        <v>61.093990755007695</v>
      </c>
      <c r="K36" s="31">
        <f>+'Q31'!K36/'Q6'!L36*100</f>
        <v>53.66351525569403</v>
      </c>
      <c r="L36" s="31">
        <f>+'Q31'!L36/'Q6'!M36*100</f>
        <v>44.827586206896555</v>
      </c>
    </row>
    <row r="37" spans="2:12" s="1" customFormat="1" ht="14" customHeight="1" x14ac:dyDescent="0.3">
      <c r="B37" s="102" t="s">
        <v>49</v>
      </c>
      <c r="C37" s="31">
        <f>+'Q31'!C37/'Q6'!D37*100</f>
        <v>16.750770955985423</v>
      </c>
      <c r="D37" s="31">
        <f>+'Q31'!D37/'Q6'!E37*100</f>
        <v>35.1367036368326</v>
      </c>
      <c r="E37" s="31">
        <f>+'Q31'!E37/'Q6'!F37*100</f>
        <v>31.852387228434164</v>
      </c>
      <c r="F37" s="31">
        <f>+'Q31'!F37/'Q6'!G37*100</f>
        <v>22.866213821618427</v>
      </c>
      <c r="G37" s="31">
        <f>+'Q31'!G37/'Q6'!H37*100</f>
        <v>16.291024120205616</v>
      </c>
      <c r="H37" s="31">
        <f>+'Q31'!H37/'Q6'!I37*100</f>
        <v>10.238429172510518</v>
      </c>
      <c r="I37" s="31">
        <f>+'Q31'!I37/'Q6'!J37*100</f>
        <v>20.531033737922556</v>
      </c>
      <c r="J37" s="31">
        <f>+'Q31'!J37/'Q6'!K37*100</f>
        <v>38.080042547533573</v>
      </c>
      <c r="K37" s="31">
        <f>+'Q31'!K37/'Q6'!L37*100</f>
        <v>17.665241506817654</v>
      </c>
      <c r="L37" s="31">
        <f>+'Q31'!L37/'Q6'!M37*100</f>
        <v>62.295081967213115</v>
      </c>
    </row>
    <row r="38" spans="2:12" s="1" customFormat="1" ht="14" customHeight="1" x14ac:dyDescent="0.3">
      <c r="B38" s="100" t="s">
        <v>50</v>
      </c>
      <c r="C38" s="31">
        <f>+'Q31'!C38/'Q6'!D38*100</f>
        <v>26.465262135064705</v>
      </c>
      <c r="D38" s="31">
        <f>+'Q31'!D38/'Q6'!E38*100</f>
        <v>45.85506318988962</v>
      </c>
      <c r="E38" s="31">
        <f>+'Q31'!E38/'Q6'!F38*100</f>
        <v>42.683056506667235</v>
      </c>
      <c r="F38" s="31">
        <f>+'Q31'!F38/'Q6'!G38*100</f>
        <v>29.518192589831322</v>
      </c>
      <c r="G38" s="31">
        <f>+'Q31'!G38/'Q6'!H38*100</f>
        <v>49.268989588769216</v>
      </c>
      <c r="H38" s="31">
        <f>+'Q31'!H38/'Q6'!I38*100</f>
        <v>13.812154696132598</v>
      </c>
      <c r="I38" s="31">
        <f>+'Q31'!I38/'Q6'!J38*100</f>
        <v>27.457486520116138</v>
      </c>
      <c r="J38" s="31">
        <f>+'Q31'!J38/'Q6'!K38*100</f>
        <v>22.967993261739313</v>
      </c>
      <c r="K38" s="31">
        <f>+'Q31'!K38/'Q6'!L38*100</f>
        <v>25.554561068240645</v>
      </c>
      <c r="L38" s="31">
        <f>+'Q31'!L38/'Q6'!M38*100</f>
        <v>42.307692307692307</v>
      </c>
    </row>
    <row r="39" spans="2:12" s="1" customFormat="1" ht="14" hidden="1" customHeight="1" outlineLevel="1" x14ac:dyDescent="0.3">
      <c r="B39" s="99" t="s">
        <v>315</v>
      </c>
      <c r="C39" s="113">
        <f>+'Q31'!C39/'Q6'!D39*100</f>
        <v>24.814814814814813</v>
      </c>
      <c r="D39" s="113">
        <f>+'Q31'!D39/'Q6'!E39*100</f>
        <v>44.407345575959937</v>
      </c>
      <c r="E39" s="113">
        <f>+'Q31'!E39/'Q6'!F39*100</f>
        <v>39.402560455192031</v>
      </c>
      <c r="F39" s="113">
        <f>+'Q31'!F39/'Q6'!G39*100</f>
        <v>26.83000150308132</v>
      </c>
      <c r="G39" s="113">
        <f>+'Q31'!G39/'Q6'!H39*100</f>
        <v>34.872080088987765</v>
      </c>
      <c r="H39" s="113">
        <f>+'Q31'!H39/'Q6'!I39*100</f>
        <v>42.857142857142854</v>
      </c>
      <c r="I39" s="113">
        <f>+'Q31'!I39/'Q6'!J39*100</f>
        <v>18.743921597965137</v>
      </c>
      <c r="J39" s="113">
        <f>+'Q31'!J39/'Q6'!K39*100</f>
        <v>12.062084257206209</v>
      </c>
      <c r="K39" s="113">
        <f>+'Q31'!K39/'Q6'!L39*100</f>
        <v>13.970171795355862</v>
      </c>
      <c r="L39" s="113">
        <f>+'Q31'!L39/'Q6'!M39*100</f>
        <v>40</v>
      </c>
    </row>
    <row r="40" spans="2:12" s="1" customFormat="1" ht="14" hidden="1" customHeight="1" outlineLevel="1" x14ac:dyDescent="0.3">
      <c r="B40" s="99" t="s">
        <v>316</v>
      </c>
      <c r="C40" s="113">
        <f>+'Q31'!C40/'Q6'!D40*100</f>
        <v>25.900429013269484</v>
      </c>
      <c r="D40" s="113">
        <f>+'Q31'!D40/'Q6'!E40*100</f>
        <v>51.215766572818019</v>
      </c>
      <c r="E40" s="113">
        <f>+'Q31'!E40/'Q6'!F40*100</f>
        <v>41.278849791903141</v>
      </c>
      <c r="F40" s="113">
        <f>+'Q31'!F40/'Q6'!G40*100</f>
        <v>27.150855205711643</v>
      </c>
      <c r="G40" s="113">
        <f>+'Q31'!G40/'Q6'!H40*100</f>
        <v>29.338999055712939</v>
      </c>
      <c r="H40" s="113">
        <f>+'Q31'!H40/'Q6'!I40*100</f>
        <v>16.216216216216218</v>
      </c>
      <c r="I40" s="113">
        <f>+'Q31'!I40/'Q6'!J40*100</f>
        <v>27.339553293751766</v>
      </c>
      <c r="J40" s="113">
        <f>+'Q31'!J40/'Q6'!K40*100</f>
        <v>27.877795962902347</v>
      </c>
      <c r="K40" s="113">
        <f>+'Q31'!K40/'Q6'!L40*100</f>
        <v>23.760958001489715</v>
      </c>
      <c r="L40" s="113">
        <f>+'Q31'!L40/'Q6'!M40*100</f>
        <v>47.154471544715449</v>
      </c>
    </row>
    <row r="41" spans="2:12" s="1" customFormat="1" ht="14" hidden="1" customHeight="1" outlineLevel="1" x14ac:dyDescent="0.3">
      <c r="B41" s="99" t="s">
        <v>317</v>
      </c>
      <c r="C41" s="113">
        <f>+'Q31'!C41/'Q6'!D41*100</f>
        <v>27.63915547024952</v>
      </c>
      <c r="D41" s="113">
        <f>+'Q31'!D41/'Q6'!E41*100</f>
        <v>40.169103888003328</v>
      </c>
      <c r="E41" s="113">
        <f>+'Q31'!E41/'Q6'!F41*100</f>
        <v>44.870204237449897</v>
      </c>
      <c r="F41" s="113">
        <f>+'Q31'!F41/'Q6'!G41*100</f>
        <v>35.11303511303511</v>
      </c>
      <c r="G41" s="113">
        <f>+'Q31'!G41/'Q6'!H41*100</f>
        <v>53.39228564854519</v>
      </c>
      <c r="H41" s="113">
        <f>+'Q31'!H41/'Q6'!I41*100</f>
        <v>7.7302631578947372</v>
      </c>
      <c r="I41" s="113">
        <f>+'Q31'!I41/'Q6'!J41*100</f>
        <v>40.390987408880051</v>
      </c>
      <c r="J41" s="113">
        <f>+'Q31'!J41/'Q6'!K41*100</f>
        <v>13.145780051150895</v>
      </c>
      <c r="K41" s="113">
        <f>+'Q31'!K41/'Q6'!L41*100</f>
        <v>30.539566410242617</v>
      </c>
      <c r="L41" s="113">
        <f>+'Q31'!L41/'Q6'!M41*100</f>
        <v>31.481481481481481</v>
      </c>
    </row>
    <row r="42" spans="2:12" ht="14" customHeight="1" collapsed="1" x14ac:dyDescent="0.2">
      <c r="B42" s="10" t="s">
        <v>51</v>
      </c>
      <c r="C42" s="31">
        <f>+'Q31'!C42/'Q6'!D42*100</f>
        <v>27.366127023661267</v>
      </c>
      <c r="D42" s="31">
        <f>+'Q31'!D42/'Q6'!E42*100</f>
        <v>70.286225402504471</v>
      </c>
      <c r="E42" s="31">
        <f>+'Q31'!E42/'Q6'!F42*100</f>
        <v>59.353388658367912</v>
      </c>
      <c r="F42" s="31">
        <f>+'Q31'!F42/'Q6'!G42*100</f>
        <v>50.723098547555836</v>
      </c>
      <c r="G42" s="31">
        <f>+'Q31'!G42/'Q6'!H42*100</f>
        <v>64.0424289606851</v>
      </c>
      <c r="H42" s="31">
        <f>+'Q31'!H42/'Q6'!I42*100</f>
        <v>17.679558011049721</v>
      </c>
      <c r="I42" s="31">
        <f>+'Q31'!I42/'Q6'!J42*100</f>
        <v>57.580222658808125</v>
      </c>
      <c r="J42" s="31">
        <f>+'Q31'!J42/'Q6'!K42*100</f>
        <v>35.802128955535572</v>
      </c>
      <c r="K42" s="31">
        <f>+'Q31'!K42/'Q6'!L42*100</f>
        <v>28.924142553904591</v>
      </c>
      <c r="L42" s="31">
        <f>+'Q31'!L42/'Q6'!M42*100</f>
        <v>32.727272727272727</v>
      </c>
    </row>
    <row r="43" spans="2:12" ht="14" customHeight="1" x14ac:dyDescent="0.2">
      <c r="B43" s="10" t="s">
        <v>52</v>
      </c>
      <c r="C43" s="31">
        <f>+'Q31'!C43/'Q6'!D43*100</f>
        <v>22.008002910149145</v>
      </c>
      <c r="D43" s="31">
        <f>+'Q31'!D43/'Q6'!E43*100</f>
        <v>37.412935323383081</v>
      </c>
      <c r="E43" s="31">
        <f>+'Q31'!E43/'Q6'!F43*100</f>
        <v>42.456359102244392</v>
      </c>
      <c r="F43" s="31">
        <f>+'Q31'!F43/'Q6'!G43*100</f>
        <v>31.324970868462543</v>
      </c>
      <c r="G43" s="31">
        <f>+'Q31'!G43/'Q6'!H43*100</f>
        <v>25.260287158097377</v>
      </c>
      <c r="H43" s="31">
        <f>+'Q31'!H43/'Q6'!I43*100</f>
        <v>17.251461988304094</v>
      </c>
      <c r="I43" s="31">
        <f>+'Q31'!I43/'Q6'!J43*100</f>
        <v>22.016197783461212</v>
      </c>
      <c r="J43" s="31">
        <f>+'Q31'!J43/'Q6'!K43*100</f>
        <v>25.583566760037346</v>
      </c>
      <c r="K43" s="31">
        <f>+'Q31'!K43/'Q6'!L43*100</f>
        <v>24.605831862178121</v>
      </c>
      <c r="L43" s="31">
        <f>+'Q31'!L43/'Q6'!M43*100</f>
        <v>30</v>
      </c>
    </row>
    <row r="44" spans="2:12" ht="14" customHeight="1" x14ac:dyDescent="0.2">
      <c r="B44" s="10" t="s">
        <v>61</v>
      </c>
      <c r="C44" s="31">
        <f>+'Q31'!C44/'Q6'!D44*100</f>
        <v>43.999251076577423</v>
      </c>
      <c r="D44" s="31">
        <f>+'Q31'!D44/'Q6'!E44*100</f>
        <v>47.884463689307353</v>
      </c>
      <c r="E44" s="31">
        <f>+'Q31'!E44/'Q6'!F44*100</f>
        <v>38.966167100421792</v>
      </c>
      <c r="F44" s="31">
        <f>+'Q31'!F44/'Q6'!G44*100</f>
        <v>41.763606148732862</v>
      </c>
      <c r="G44" s="31">
        <f>+'Q31'!G44/'Q6'!H44*100</f>
        <v>20.357803824799507</v>
      </c>
      <c r="H44" s="140" t="s">
        <v>100</v>
      </c>
      <c r="I44" s="31">
        <f>+'Q31'!I44/'Q6'!J44*100</f>
        <v>28.74617737003058</v>
      </c>
      <c r="J44" s="31">
        <f>+'Q31'!J44/'Q6'!K44*100</f>
        <v>23.684210526315788</v>
      </c>
      <c r="K44" s="31">
        <f>+'Q31'!K44/'Q6'!L44*100</f>
        <v>23.684210526315788</v>
      </c>
      <c r="L44" s="31">
        <f>+'Q31'!L44/'Q6'!M44*100</f>
        <v>40.366972477064223</v>
      </c>
    </row>
    <row r="45" spans="2:12" ht="14" customHeight="1" x14ac:dyDescent="0.2">
      <c r="B45" s="10" t="s">
        <v>60</v>
      </c>
      <c r="C45" s="31">
        <f>+'Q31'!C45/'Q6'!D45*100</f>
        <v>71.733261339092863</v>
      </c>
      <c r="D45" s="31">
        <f>+'Q31'!D45/'Q6'!E45*100</f>
        <v>85.357058869640198</v>
      </c>
      <c r="E45" s="31">
        <f>+'Q31'!E45/'Q6'!F45*100</f>
        <v>71.593457688310266</v>
      </c>
      <c r="F45" s="31">
        <f>+'Q31'!F45/'Q6'!G45*100</f>
        <v>78.119723470005425</v>
      </c>
      <c r="G45" s="31">
        <f>+'Q31'!G45/'Q6'!H45*100</f>
        <v>32.78846153846154</v>
      </c>
      <c r="H45" s="140" t="s">
        <v>100</v>
      </c>
      <c r="I45" s="31">
        <f>+'Q31'!I45/'Q6'!J45*100</f>
        <v>46.376811594202898</v>
      </c>
      <c r="J45" s="31">
        <f>+'Q31'!J45/'Q6'!K45*100</f>
        <v>15.384615384615385</v>
      </c>
      <c r="K45" s="31">
        <f>+'Q31'!K45/'Q6'!L45*100</f>
        <v>34.089068825910928</v>
      </c>
      <c r="L45" s="31">
        <f>+'Q31'!L45/'Q6'!M45*100</f>
        <v>60</v>
      </c>
    </row>
    <row r="46" spans="2:12" ht="14" customHeight="1" x14ac:dyDescent="0.2">
      <c r="B46" s="10" t="s">
        <v>59</v>
      </c>
      <c r="C46" s="31">
        <f>+'Q31'!C46/'Q6'!D46*100</f>
        <v>15.942549371633753</v>
      </c>
      <c r="D46" s="31">
        <f>+'Q31'!D46/'Q6'!E46*100</f>
        <v>33.581796783052177</v>
      </c>
      <c r="E46" s="31">
        <f>+'Q31'!E46/'Q6'!F46*100</f>
        <v>22.715800100959111</v>
      </c>
      <c r="F46" s="31">
        <f>+'Q31'!F46/'Q6'!G46*100</f>
        <v>16.632231404958677</v>
      </c>
      <c r="G46" s="31">
        <f>+'Q31'!G46/'Q6'!H46*100</f>
        <v>12.102742707879843</v>
      </c>
      <c r="H46" s="31">
        <f>+'Q31'!H46/'Q6'!I46*100</f>
        <v>7.2941176470588234</v>
      </c>
      <c r="I46" s="31">
        <f>+'Q31'!I46/'Q6'!J46*100</f>
        <v>8.9509692132269105</v>
      </c>
      <c r="J46" s="31">
        <f>+'Q31'!J46/'Q6'!K46*100</f>
        <v>8.9655172413793096</v>
      </c>
      <c r="K46" s="31">
        <f>+'Q31'!K46/'Q6'!L46*100</f>
        <v>7.5335177697382418</v>
      </c>
      <c r="L46" s="31">
        <f>+'Q31'!L46/'Q6'!M46*100</f>
        <v>33.333333333333329</v>
      </c>
    </row>
    <row r="47" spans="2:12" ht="14" customHeight="1" x14ac:dyDescent="0.2">
      <c r="B47" s="10" t="s">
        <v>62</v>
      </c>
      <c r="C47" s="31">
        <f>+'Q31'!C47/'Q6'!D47*100</f>
        <v>34.099715835701375</v>
      </c>
      <c r="D47" s="31">
        <f>+'Q31'!D47/'Q6'!E47*100</f>
        <v>40.775212538780778</v>
      </c>
      <c r="E47" s="31">
        <f>+'Q31'!E47/'Q6'!F47*100</f>
        <v>33.853497942386831</v>
      </c>
      <c r="F47" s="31">
        <f>+'Q31'!F47/'Q6'!G47*100</f>
        <v>35.588566135115464</v>
      </c>
      <c r="G47" s="31">
        <f>+'Q31'!G47/'Q6'!H47*100</f>
        <v>17.559429477020601</v>
      </c>
      <c r="H47" s="31">
        <f>+'Q31'!H47/'Q6'!I47*100</f>
        <v>31.707317073170731</v>
      </c>
      <c r="I47" s="31">
        <f>+'Q31'!I47/'Q6'!J47*100</f>
        <v>28.339670468948036</v>
      </c>
      <c r="J47" s="31">
        <f>+'Q31'!J47/'Q6'!K47*100</f>
        <v>19.78494623655914</v>
      </c>
      <c r="K47" s="31">
        <f>+'Q31'!K47/'Q6'!L47*100</f>
        <v>20.687176538240369</v>
      </c>
      <c r="L47" s="31">
        <f>+'Q31'!L47/'Q6'!M47*100</f>
        <v>20.123203285420946</v>
      </c>
    </row>
    <row r="48" spans="2:12" ht="14" customHeight="1" x14ac:dyDescent="0.2">
      <c r="B48" s="10" t="s">
        <v>63</v>
      </c>
      <c r="C48" s="31">
        <f>+'Q31'!C48/'Q6'!D48*100</f>
        <v>30.491415038484309</v>
      </c>
      <c r="D48" s="31">
        <f>+'Q31'!D48/'Q6'!E48*100</f>
        <v>41.923990498812351</v>
      </c>
      <c r="E48" s="31">
        <f>+'Q31'!E48/'Q6'!F48*100</f>
        <v>38.402841731351138</v>
      </c>
      <c r="F48" s="31">
        <f>+'Q31'!F48/'Q6'!G48*100</f>
        <v>31.794551530905039</v>
      </c>
      <c r="G48" s="31">
        <f>+'Q31'!G48/'Q6'!H48*100</f>
        <v>31.107287790099676</v>
      </c>
      <c r="H48" s="31">
        <f>+'Q31'!H48/'Q6'!I48*100</f>
        <v>7.9941002949852518</v>
      </c>
      <c r="I48" s="31">
        <f>+'Q31'!I48/'Q6'!J48*100</f>
        <v>19.263401465483994</v>
      </c>
      <c r="J48" s="31">
        <f>+'Q31'!J48/'Q6'!K48*100</f>
        <v>20.403899721448468</v>
      </c>
      <c r="K48" s="31">
        <f>+'Q31'!K48/'Q6'!L48*100</f>
        <v>28.437647707578385</v>
      </c>
      <c r="L48" s="31">
        <f>+'Q31'!L48/'Q6'!M48*100</f>
        <v>28.235294117647058</v>
      </c>
    </row>
    <row r="49" spans="2:12" ht="14" customHeight="1" x14ac:dyDescent="0.2">
      <c r="B49" s="10" t="s">
        <v>69</v>
      </c>
      <c r="C49" s="31">
        <f>+'Q31'!C49/'Q6'!D49*100</f>
        <v>49.367088607594937</v>
      </c>
      <c r="D49" s="31">
        <f>+'Q31'!D49/'Q6'!E49*100</f>
        <v>59.249329758713131</v>
      </c>
      <c r="E49" s="31">
        <f>+'Q31'!E49/'Q6'!F49*100</f>
        <v>36.456558773424192</v>
      </c>
      <c r="F49" s="31">
        <f>+'Q31'!F49/'Q6'!G49*100</f>
        <v>27.076064200976973</v>
      </c>
      <c r="G49" s="31">
        <f>+'Q31'!G49/'Q6'!H49*100</f>
        <v>17.634539373669806</v>
      </c>
      <c r="H49" s="140" t="s">
        <v>100</v>
      </c>
      <c r="I49" s="31">
        <f>+'Q31'!I49/'Q6'!J49*100</f>
        <v>4.0983606557377046</v>
      </c>
      <c r="J49" s="31">
        <f>+'Q31'!J49/'Q6'!K49*100</f>
        <v>19.666048237476808</v>
      </c>
      <c r="K49" s="31">
        <f>+'Q31'!K49/'Q6'!L49*100</f>
        <v>10.634146341463415</v>
      </c>
      <c r="L49" s="31">
        <f>+'Q31'!L49/'Q6'!M49*100</f>
        <v>70.786516853932582</v>
      </c>
    </row>
    <row r="50" spans="2:12" ht="14" customHeight="1" x14ac:dyDescent="0.2">
      <c r="B50" s="10" t="s">
        <v>64</v>
      </c>
      <c r="C50" s="31">
        <f>+'Q31'!C50/'Q6'!D50*100</f>
        <v>30.328295987493487</v>
      </c>
      <c r="D50" s="31">
        <f>+'Q31'!D50/'Q6'!E50*100</f>
        <v>30.785309047476861</v>
      </c>
      <c r="E50" s="31">
        <f>+'Q31'!E50/'Q6'!F50*100</f>
        <v>33.086930810171495</v>
      </c>
      <c r="F50" s="31">
        <f>+'Q31'!F50/'Q6'!G50*100</f>
        <v>28.032619775739043</v>
      </c>
      <c r="G50" s="31">
        <f>+'Q31'!G50/'Q6'!H50*100</f>
        <v>19.179851469163705</v>
      </c>
      <c r="H50" s="31">
        <f>+'Q31'!H50/'Q6'!I50*100</f>
        <v>8.6021505376344098</v>
      </c>
      <c r="I50" s="31">
        <f>+'Q31'!I50/'Q6'!J50*100</f>
        <v>31.512605042016805</v>
      </c>
      <c r="J50" s="31">
        <f>+'Q31'!J50/'Q6'!K50*100</f>
        <v>19.194312796208532</v>
      </c>
      <c r="K50" s="31">
        <f>+'Q31'!K50/'Q6'!L50*100</f>
        <v>22.89198606271777</v>
      </c>
      <c r="L50" s="31">
        <f>+'Q31'!L50/'Q6'!M50*100</f>
        <v>46.75925925925926</v>
      </c>
    </row>
    <row r="51" spans="2:12" ht="14" customHeight="1" x14ac:dyDescent="0.2">
      <c r="B51" s="10" t="s">
        <v>65</v>
      </c>
      <c r="C51" s="31">
        <f>+'Q31'!C51/'Q6'!D51*100</f>
        <v>30.747967479674799</v>
      </c>
      <c r="D51" s="31">
        <f>+'Q31'!D51/'Q6'!E51*100</f>
        <v>35.26173018558805</v>
      </c>
      <c r="E51" s="31">
        <f>+'Q31'!E51/'Q6'!F51*100</f>
        <v>26.348684210526311</v>
      </c>
      <c r="F51" s="31">
        <f>+'Q31'!F51/'Q6'!G51*100</f>
        <v>30.086669418076767</v>
      </c>
      <c r="G51" s="31">
        <f>+'Q31'!G51/'Q6'!H51*100</f>
        <v>26.735410309633355</v>
      </c>
      <c r="H51" s="31">
        <f>+'Q31'!H51/'Q6'!I51*100</f>
        <v>20</v>
      </c>
      <c r="I51" s="31">
        <f>+'Q31'!I51/'Q6'!J51*100</f>
        <v>21.111111111111111</v>
      </c>
      <c r="J51" s="31">
        <f>+'Q31'!J51/'Q6'!K51*100</f>
        <v>23.100511073253831</v>
      </c>
      <c r="K51" s="31">
        <f>+'Q31'!K51/'Q6'!L51*100</f>
        <v>25.380511769492752</v>
      </c>
      <c r="L51" s="31">
        <f>+'Q31'!L51/'Q6'!M51*100</f>
        <v>30.188679245283019</v>
      </c>
    </row>
    <row r="52" spans="2:12" ht="14" customHeight="1" x14ac:dyDescent="0.2">
      <c r="B52" s="10" t="s">
        <v>66</v>
      </c>
      <c r="C52" s="31">
        <f>+'Q31'!C52/'Q6'!D52*100</f>
        <v>25.538461538461537</v>
      </c>
      <c r="D52" s="31">
        <f>+'Q31'!D52/'Q6'!E52*100</f>
        <v>21.378091872791519</v>
      </c>
      <c r="E52" s="31">
        <f>+'Q31'!E52/'Q6'!F52*100</f>
        <v>22.01481903676261</v>
      </c>
      <c r="F52" s="31">
        <f>+'Q31'!F52/'Q6'!G52*100</f>
        <v>27.054069655570522</v>
      </c>
      <c r="G52" s="31">
        <f>+'Q31'!G52/'Q6'!H52*100</f>
        <v>25.235196458218041</v>
      </c>
      <c r="H52" s="31">
        <f>+'Q31'!H52/'Q6'!I52*100</f>
        <v>28.406466512702078</v>
      </c>
      <c r="I52" s="31">
        <f>+'Q31'!I52/'Q6'!J52*100</f>
        <v>24.055944055944057</v>
      </c>
      <c r="J52" s="31">
        <f>+'Q31'!J52/'Q6'!K52*100</f>
        <v>16.184351554126476</v>
      </c>
      <c r="K52" s="31">
        <f>+'Q31'!K52/'Q6'!L52*100</f>
        <v>18.283963227783453</v>
      </c>
      <c r="L52" s="31">
        <f>+'Q31'!L52/'Q6'!M52*100</f>
        <v>23.404255319148938</v>
      </c>
    </row>
    <row r="53" spans="2:12" ht="14" customHeight="1" x14ac:dyDescent="0.2">
      <c r="B53" s="10" t="s">
        <v>67</v>
      </c>
      <c r="C53" s="31">
        <f>+'Q31'!C53/'Q6'!D53*100</f>
        <v>20.024570024570025</v>
      </c>
      <c r="D53" s="31">
        <f>+'Q31'!D53/'Q6'!E53*100</f>
        <v>26.914769895331453</v>
      </c>
      <c r="E53" s="31">
        <f>+'Q31'!E53/'Q6'!F53*100</f>
        <v>29.124886052871467</v>
      </c>
      <c r="F53" s="31">
        <f>+'Q31'!F53/'Q6'!G53*100</f>
        <v>24.17530070263189</v>
      </c>
      <c r="G53" s="31">
        <f>+'Q31'!G53/'Q6'!H53*100</f>
        <v>18.264840182648399</v>
      </c>
      <c r="H53" s="31">
        <f>+'Q31'!H53/'Q6'!I53*100</f>
        <v>16.328600405679513</v>
      </c>
      <c r="I53" s="31">
        <f>+'Q31'!I53/'Q6'!J53*100</f>
        <v>12.01848998459168</v>
      </c>
      <c r="J53" s="31">
        <f>+'Q31'!J53/'Q6'!K53*100</f>
        <v>12.8928283642224</v>
      </c>
      <c r="K53" s="31">
        <f>+'Q31'!K53/'Q6'!L53*100</f>
        <v>14.666666666666666</v>
      </c>
      <c r="L53" s="31">
        <f>+'Q31'!L53/'Q6'!M53*100</f>
        <v>29.670329670329672</v>
      </c>
    </row>
    <row r="54" spans="2:12" ht="14" customHeight="1" x14ac:dyDescent="0.2">
      <c r="B54" s="86" t="s">
        <v>68</v>
      </c>
      <c r="C54" s="141" t="s">
        <v>100</v>
      </c>
      <c r="D54" s="141" t="s">
        <v>100</v>
      </c>
      <c r="E54" s="51">
        <f>+'Q31'!E54/'Q6'!F54*100</f>
        <v>25.925925925925924</v>
      </c>
      <c r="F54" s="51">
        <f>+'Q31'!F54/'Q6'!G54*100</f>
        <v>10.344827586206897</v>
      </c>
      <c r="G54" s="141" t="s">
        <v>100</v>
      </c>
      <c r="H54" s="141" t="s">
        <v>100</v>
      </c>
      <c r="I54" s="141" t="s">
        <v>100</v>
      </c>
      <c r="J54" s="51">
        <f>+'Q31'!J54/'Q6'!K54*100</f>
        <v>7.6923076923076925</v>
      </c>
      <c r="K54" s="141" t="s">
        <v>100</v>
      </c>
      <c r="L54" s="141" t="s">
        <v>100</v>
      </c>
    </row>
    <row r="55" spans="2:12" ht="5.25" customHeight="1" x14ac:dyDescent="0.2"/>
    <row r="56" spans="2:12" s="22" customFormat="1" x14ac:dyDescent="0.2">
      <c r="B56" s="184" t="s">
        <v>247</v>
      </c>
      <c r="C56" s="184"/>
      <c r="D56" s="184"/>
      <c r="E56" s="184"/>
      <c r="F56" s="184"/>
    </row>
  </sheetData>
  <mergeCells count="13">
    <mergeCell ref="B56:F56"/>
    <mergeCell ref="B2:L2"/>
    <mergeCell ref="B3:L3"/>
    <mergeCell ref="C5:C6"/>
    <mergeCell ref="D5:D6"/>
    <mergeCell ref="E5:E6"/>
    <mergeCell ref="F5:F6"/>
    <mergeCell ref="G5:G6"/>
    <mergeCell ref="H5:H6"/>
    <mergeCell ref="I5:I6"/>
    <mergeCell ref="J5:J6"/>
    <mergeCell ref="K5:K6"/>
    <mergeCell ref="L5:L6"/>
  </mergeCells>
  <printOptions horizontalCentered="1"/>
  <pageMargins left="0" right="0" top="0.98425196850393704" bottom="0.19685039370078741" header="0.51181102362204722" footer="0.51181102362204722"/>
  <pageSetup paperSize="9" scale="9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54"/>
  <sheetViews>
    <sheetView workbookViewId="0"/>
  </sheetViews>
  <sheetFormatPr defaultColWidth="9.1796875" defaultRowHeight="10.5" outlineLevelRow="1" x14ac:dyDescent="0.25"/>
  <cols>
    <col min="1" max="1" width="3.54296875" style="10" customWidth="1"/>
    <col min="2" max="2" width="55.453125" style="10" customWidth="1"/>
    <col min="3" max="3" width="10.1796875" style="131" customWidth="1"/>
    <col min="4" max="4" width="9.81640625" style="11" customWidth="1"/>
    <col min="5" max="5" width="10" style="11" customWidth="1"/>
    <col min="6" max="6" width="9.81640625" style="11" customWidth="1"/>
    <col min="7" max="7" width="10" style="11" customWidth="1"/>
    <col min="8" max="8" width="11.453125" style="10" customWidth="1"/>
    <col min="9" max="22" width="9.1796875" style="10"/>
    <col min="23" max="23" width="51.1796875" style="10" customWidth="1"/>
    <col min="24" max="31" width="9.81640625" style="10" customWidth="1"/>
    <col min="32" max="278" width="9.1796875" style="10"/>
    <col min="279" max="279" width="51.1796875" style="10" customWidth="1"/>
    <col min="280" max="287" width="9.81640625" style="10" customWidth="1"/>
    <col min="288" max="534" width="9.1796875" style="10"/>
    <col min="535" max="535" width="51.1796875" style="10" customWidth="1"/>
    <col min="536" max="543" width="9.81640625" style="10" customWidth="1"/>
    <col min="544" max="790" width="9.1796875" style="10"/>
    <col min="791" max="791" width="51.1796875" style="10" customWidth="1"/>
    <col min="792" max="799" width="9.81640625" style="10" customWidth="1"/>
    <col min="800" max="1046" width="9.1796875" style="10"/>
    <col min="1047" max="1047" width="51.1796875" style="10" customWidth="1"/>
    <col min="1048" max="1055" width="9.81640625" style="10" customWidth="1"/>
    <col min="1056" max="1302" width="9.1796875" style="10"/>
    <col min="1303" max="1303" width="51.1796875" style="10" customWidth="1"/>
    <col min="1304" max="1311" width="9.81640625" style="10" customWidth="1"/>
    <col min="1312" max="1558" width="9.1796875" style="10"/>
    <col min="1559" max="1559" width="51.1796875" style="10" customWidth="1"/>
    <col min="1560" max="1567" width="9.81640625" style="10" customWidth="1"/>
    <col min="1568" max="1814" width="9.1796875" style="10"/>
    <col min="1815" max="1815" width="51.1796875" style="10" customWidth="1"/>
    <col min="1816" max="1823" width="9.81640625" style="10" customWidth="1"/>
    <col min="1824" max="2070" width="9.1796875" style="10"/>
    <col min="2071" max="2071" width="51.1796875" style="10" customWidth="1"/>
    <col min="2072" max="2079" width="9.81640625" style="10" customWidth="1"/>
    <col min="2080" max="2326" width="9.1796875" style="10"/>
    <col min="2327" max="2327" width="51.1796875" style="10" customWidth="1"/>
    <col min="2328" max="2335" width="9.81640625" style="10" customWidth="1"/>
    <col min="2336" max="2582" width="9.1796875" style="10"/>
    <col min="2583" max="2583" width="51.1796875" style="10" customWidth="1"/>
    <col min="2584" max="2591" width="9.81640625" style="10" customWidth="1"/>
    <col min="2592" max="2838" width="9.1796875" style="10"/>
    <col min="2839" max="2839" width="51.1796875" style="10" customWidth="1"/>
    <col min="2840" max="2847" width="9.81640625" style="10" customWidth="1"/>
    <col min="2848" max="3094" width="9.1796875" style="10"/>
    <col min="3095" max="3095" width="51.1796875" style="10" customWidth="1"/>
    <col min="3096" max="3103" width="9.81640625" style="10" customWidth="1"/>
    <col min="3104" max="3350" width="9.1796875" style="10"/>
    <col min="3351" max="3351" width="51.1796875" style="10" customWidth="1"/>
    <col min="3352" max="3359" width="9.81640625" style="10" customWidth="1"/>
    <col min="3360" max="3606" width="9.1796875" style="10"/>
    <col min="3607" max="3607" width="51.1796875" style="10" customWidth="1"/>
    <col min="3608" max="3615" width="9.81640625" style="10" customWidth="1"/>
    <col min="3616" max="3862" width="9.1796875" style="10"/>
    <col min="3863" max="3863" width="51.1796875" style="10" customWidth="1"/>
    <col min="3864" max="3871" width="9.81640625" style="10" customWidth="1"/>
    <col min="3872" max="4118" width="9.1796875" style="10"/>
    <col min="4119" max="4119" width="51.1796875" style="10" customWidth="1"/>
    <col min="4120" max="4127" width="9.81640625" style="10" customWidth="1"/>
    <col min="4128" max="4374" width="9.1796875" style="10"/>
    <col min="4375" max="4375" width="51.1796875" style="10" customWidth="1"/>
    <col min="4376" max="4383" width="9.81640625" style="10" customWidth="1"/>
    <col min="4384" max="4630" width="9.1796875" style="10"/>
    <col min="4631" max="4631" width="51.1796875" style="10" customWidth="1"/>
    <col min="4632" max="4639" width="9.81640625" style="10" customWidth="1"/>
    <col min="4640" max="4886" width="9.1796875" style="10"/>
    <col min="4887" max="4887" width="51.1796875" style="10" customWidth="1"/>
    <col min="4888" max="4895" width="9.81640625" style="10" customWidth="1"/>
    <col min="4896" max="5142" width="9.1796875" style="10"/>
    <col min="5143" max="5143" width="51.1796875" style="10" customWidth="1"/>
    <col min="5144" max="5151" width="9.81640625" style="10" customWidth="1"/>
    <col min="5152" max="5398" width="9.1796875" style="10"/>
    <col min="5399" max="5399" width="51.1796875" style="10" customWidth="1"/>
    <col min="5400" max="5407" width="9.81640625" style="10" customWidth="1"/>
    <col min="5408" max="5654" width="9.1796875" style="10"/>
    <col min="5655" max="5655" width="51.1796875" style="10" customWidth="1"/>
    <col min="5656" max="5663" width="9.81640625" style="10" customWidth="1"/>
    <col min="5664" max="5910" width="9.1796875" style="10"/>
    <col min="5911" max="5911" width="51.1796875" style="10" customWidth="1"/>
    <col min="5912" max="5919" width="9.81640625" style="10" customWidth="1"/>
    <col min="5920" max="6166" width="9.1796875" style="10"/>
    <col min="6167" max="6167" width="51.1796875" style="10" customWidth="1"/>
    <col min="6168" max="6175" width="9.81640625" style="10" customWidth="1"/>
    <col min="6176" max="6422" width="9.1796875" style="10"/>
    <col min="6423" max="6423" width="51.1796875" style="10" customWidth="1"/>
    <col min="6424" max="6431" width="9.81640625" style="10" customWidth="1"/>
    <col min="6432" max="6678" width="9.1796875" style="10"/>
    <col min="6679" max="6679" width="51.1796875" style="10" customWidth="1"/>
    <col min="6680" max="6687" width="9.81640625" style="10" customWidth="1"/>
    <col min="6688" max="6934" width="9.1796875" style="10"/>
    <col min="6935" max="6935" width="51.1796875" style="10" customWidth="1"/>
    <col min="6936" max="6943" width="9.81640625" style="10" customWidth="1"/>
    <col min="6944" max="7190" width="9.1796875" style="10"/>
    <col min="7191" max="7191" width="51.1796875" style="10" customWidth="1"/>
    <col min="7192" max="7199" width="9.81640625" style="10" customWidth="1"/>
    <col min="7200" max="7446" width="9.1796875" style="10"/>
    <col min="7447" max="7447" width="51.1796875" style="10" customWidth="1"/>
    <col min="7448" max="7455" width="9.81640625" style="10" customWidth="1"/>
    <col min="7456" max="7702" width="9.1796875" style="10"/>
    <col min="7703" max="7703" width="51.1796875" style="10" customWidth="1"/>
    <col min="7704" max="7711" width="9.81640625" style="10" customWidth="1"/>
    <col min="7712" max="7958" width="9.1796875" style="10"/>
    <col min="7959" max="7959" width="51.1796875" style="10" customWidth="1"/>
    <col min="7960" max="7967" width="9.81640625" style="10" customWidth="1"/>
    <col min="7968" max="8214" width="9.1796875" style="10"/>
    <col min="8215" max="8215" width="51.1796875" style="10" customWidth="1"/>
    <col min="8216" max="8223" width="9.81640625" style="10" customWidth="1"/>
    <col min="8224" max="8470" width="9.1796875" style="10"/>
    <col min="8471" max="8471" width="51.1796875" style="10" customWidth="1"/>
    <col min="8472" max="8479" width="9.81640625" style="10" customWidth="1"/>
    <col min="8480" max="8726" width="9.1796875" style="10"/>
    <col min="8727" max="8727" width="51.1796875" style="10" customWidth="1"/>
    <col min="8728" max="8735" width="9.81640625" style="10" customWidth="1"/>
    <col min="8736" max="8982" width="9.1796875" style="10"/>
    <col min="8983" max="8983" width="51.1796875" style="10" customWidth="1"/>
    <col min="8984" max="8991" width="9.81640625" style="10" customWidth="1"/>
    <col min="8992" max="9238" width="9.1796875" style="10"/>
    <col min="9239" max="9239" width="51.1796875" style="10" customWidth="1"/>
    <col min="9240" max="9247" width="9.81640625" style="10" customWidth="1"/>
    <col min="9248" max="9494" width="9.1796875" style="10"/>
    <col min="9495" max="9495" width="51.1796875" style="10" customWidth="1"/>
    <col min="9496" max="9503" width="9.81640625" style="10" customWidth="1"/>
    <col min="9504" max="9750" width="9.1796875" style="10"/>
    <col min="9751" max="9751" width="51.1796875" style="10" customWidth="1"/>
    <col min="9752" max="9759" width="9.81640625" style="10" customWidth="1"/>
    <col min="9760" max="10006" width="9.1796875" style="10"/>
    <col min="10007" max="10007" width="51.1796875" style="10" customWidth="1"/>
    <col min="10008" max="10015" width="9.81640625" style="10" customWidth="1"/>
    <col min="10016" max="10262" width="9.1796875" style="10"/>
    <col min="10263" max="10263" width="51.1796875" style="10" customWidth="1"/>
    <col min="10264" max="10271" width="9.81640625" style="10" customWidth="1"/>
    <col min="10272" max="10518" width="9.1796875" style="10"/>
    <col min="10519" max="10519" width="51.1796875" style="10" customWidth="1"/>
    <col min="10520" max="10527" width="9.81640625" style="10" customWidth="1"/>
    <col min="10528" max="10774" width="9.1796875" style="10"/>
    <col min="10775" max="10775" width="51.1796875" style="10" customWidth="1"/>
    <col min="10776" max="10783" width="9.81640625" style="10" customWidth="1"/>
    <col min="10784" max="11030" width="9.1796875" style="10"/>
    <col min="11031" max="11031" width="51.1796875" style="10" customWidth="1"/>
    <col min="11032" max="11039" width="9.81640625" style="10" customWidth="1"/>
    <col min="11040" max="11286" width="9.1796875" style="10"/>
    <col min="11287" max="11287" width="51.1796875" style="10" customWidth="1"/>
    <col min="11288" max="11295" width="9.81640625" style="10" customWidth="1"/>
    <col min="11296" max="11542" width="9.1796875" style="10"/>
    <col min="11543" max="11543" width="51.1796875" style="10" customWidth="1"/>
    <col min="11544" max="11551" width="9.81640625" style="10" customWidth="1"/>
    <col min="11552" max="11798" width="9.1796875" style="10"/>
    <col min="11799" max="11799" width="51.1796875" style="10" customWidth="1"/>
    <col min="11800" max="11807" width="9.81640625" style="10" customWidth="1"/>
    <col min="11808" max="12054" width="9.1796875" style="10"/>
    <col min="12055" max="12055" width="51.1796875" style="10" customWidth="1"/>
    <col min="12056" max="12063" width="9.81640625" style="10" customWidth="1"/>
    <col min="12064" max="12310" width="9.1796875" style="10"/>
    <col min="12311" max="12311" width="51.1796875" style="10" customWidth="1"/>
    <col min="12312" max="12319" width="9.81640625" style="10" customWidth="1"/>
    <col min="12320" max="12566" width="9.1796875" style="10"/>
    <col min="12567" max="12567" width="51.1796875" style="10" customWidth="1"/>
    <col min="12568" max="12575" width="9.81640625" style="10" customWidth="1"/>
    <col min="12576" max="12822" width="9.1796875" style="10"/>
    <col min="12823" max="12823" width="51.1796875" style="10" customWidth="1"/>
    <col min="12824" max="12831" width="9.81640625" style="10" customWidth="1"/>
    <col min="12832" max="13078" width="9.1796875" style="10"/>
    <col min="13079" max="13079" width="51.1796875" style="10" customWidth="1"/>
    <col min="13080" max="13087" width="9.81640625" style="10" customWidth="1"/>
    <col min="13088" max="13334" width="9.1796875" style="10"/>
    <col min="13335" max="13335" width="51.1796875" style="10" customWidth="1"/>
    <col min="13336" max="13343" width="9.81640625" style="10" customWidth="1"/>
    <col min="13344" max="13590" width="9.1796875" style="10"/>
    <col min="13591" max="13591" width="51.1796875" style="10" customWidth="1"/>
    <col min="13592" max="13599" width="9.81640625" style="10" customWidth="1"/>
    <col min="13600" max="13846" width="9.1796875" style="10"/>
    <col min="13847" max="13847" width="51.1796875" style="10" customWidth="1"/>
    <col min="13848" max="13855" width="9.81640625" style="10" customWidth="1"/>
    <col min="13856" max="14102" width="9.1796875" style="10"/>
    <col min="14103" max="14103" width="51.1796875" style="10" customWidth="1"/>
    <col min="14104" max="14111" width="9.81640625" style="10" customWidth="1"/>
    <col min="14112" max="14358" width="9.1796875" style="10"/>
    <col min="14359" max="14359" width="51.1796875" style="10" customWidth="1"/>
    <col min="14360" max="14367" width="9.81640625" style="10" customWidth="1"/>
    <col min="14368" max="14614" width="9.1796875" style="10"/>
    <col min="14615" max="14615" width="51.1796875" style="10" customWidth="1"/>
    <col min="14616" max="14623" width="9.81640625" style="10" customWidth="1"/>
    <col min="14624" max="14870" width="9.1796875" style="10"/>
    <col min="14871" max="14871" width="51.1796875" style="10" customWidth="1"/>
    <col min="14872" max="14879" width="9.81640625" style="10" customWidth="1"/>
    <col min="14880" max="15126" width="9.1796875" style="10"/>
    <col min="15127" max="15127" width="51.1796875" style="10" customWidth="1"/>
    <col min="15128" max="15135" width="9.81640625" style="10" customWidth="1"/>
    <col min="15136" max="15382" width="9.1796875" style="10"/>
    <col min="15383" max="15383" width="51.1796875" style="10" customWidth="1"/>
    <col min="15384" max="15391" width="9.81640625" style="10" customWidth="1"/>
    <col min="15392" max="15638" width="9.1796875" style="10"/>
    <col min="15639" max="15639" width="51.1796875" style="10" customWidth="1"/>
    <col min="15640" max="15647" width="9.81640625" style="10" customWidth="1"/>
    <col min="15648" max="15894" width="9.1796875" style="10"/>
    <col min="15895" max="15895" width="51.1796875" style="10" customWidth="1"/>
    <col min="15896" max="15903" width="9.81640625" style="10" customWidth="1"/>
    <col min="15904" max="16384" width="9.1796875" style="10"/>
  </cols>
  <sheetData>
    <row r="1" spans="2:9" s="1" customFormat="1" ht="17.25" customHeight="1" x14ac:dyDescent="0.3">
      <c r="B1" s="40"/>
      <c r="C1" s="41"/>
      <c r="D1" s="42"/>
      <c r="H1" s="36" t="s">
        <v>215</v>
      </c>
    </row>
    <row r="2" spans="2:9" s="1" customFormat="1" ht="28.5" customHeight="1" x14ac:dyDescent="0.3">
      <c r="B2" s="176" t="s">
        <v>213</v>
      </c>
      <c r="C2" s="176"/>
      <c r="D2" s="176"/>
      <c r="E2" s="176"/>
      <c r="F2" s="176"/>
      <c r="G2" s="176"/>
      <c r="H2" s="176"/>
    </row>
    <row r="3" spans="2:9" s="1" customFormat="1" ht="15.75" customHeight="1" x14ac:dyDescent="0.3">
      <c r="B3" s="177">
        <v>2020</v>
      </c>
      <c r="C3" s="177"/>
      <c r="D3" s="177"/>
      <c r="E3" s="177"/>
      <c r="F3" s="177"/>
      <c r="G3" s="177"/>
      <c r="H3" s="177"/>
    </row>
    <row r="4" spans="2:9" ht="15" customHeight="1" x14ac:dyDescent="0.25">
      <c r="B4" s="10" t="s">
        <v>115</v>
      </c>
      <c r="G4" s="10"/>
      <c r="H4" s="11" t="s">
        <v>227</v>
      </c>
    </row>
    <row r="5" spans="2:9" ht="14.5" customHeight="1" x14ac:dyDescent="0.2">
      <c r="B5" s="37" t="s">
        <v>76</v>
      </c>
      <c r="C5" s="179" t="s">
        <v>0</v>
      </c>
      <c r="D5" s="178" t="s">
        <v>236</v>
      </c>
      <c r="E5" s="178" t="s">
        <v>44</v>
      </c>
      <c r="F5" s="178" t="s">
        <v>45</v>
      </c>
      <c r="G5" s="178" t="s">
        <v>55</v>
      </c>
      <c r="H5" s="178" t="s">
        <v>56</v>
      </c>
    </row>
    <row r="6" spans="2:9" ht="17" customHeight="1" x14ac:dyDescent="0.25">
      <c r="B6" s="43" t="s">
        <v>46</v>
      </c>
      <c r="C6" s="179"/>
      <c r="D6" s="178"/>
      <c r="E6" s="178"/>
      <c r="F6" s="178"/>
      <c r="G6" s="178"/>
      <c r="H6" s="178"/>
    </row>
    <row r="7" spans="2:9" ht="14" customHeight="1" x14ac:dyDescent="0.25">
      <c r="B7" s="40" t="s">
        <v>0</v>
      </c>
      <c r="C7" s="66">
        <v>29449.691999999206</v>
      </c>
      <c r="D7" s="66">
        <v>1740.8589999999829</v>
      </c>
      <c r="E7" s="66">
        <v>4967.1699999999755</v>
      </c>
      <c r="F7" s="66">
        <v>6946.2160000002041</v>
      </c>
      <c r="G7" s="66">
        <v>2926.9419999999295</v>
      </c>
      <c r="H7" s="66">
        <v>12868.504999999623</v>
      </c>
    </row>
    <row r="8" spans="2:9" ht="14" customHeight="1" x14ac:dyDescent="0.2">
      <c r="B8" s="10" t="s">
        <v>53</v>
      </c>
      <c r="C8" s="171">
        <v>231.71500000000106</v>
      </c>
      <c r="D8" s="13">
        <v>51.859999999999943</v>
      </c>
      <c r="E8" s="13">
        <v>87.619000000000213</v>
      </c>
      <c r="F8" s="13">
        <v>51.801999999999978</v>
      </c>
      <c r="G8" s="13">
        <v>35.346000000000039</v>
      </c>
      <c r="H8" s="13">
        <v>5.0880000000000001</v>
      </c>
    </row>
    <row r="9" spans="2:9" ht="14" customHeight="1" x14ac:dyDescent="0.2">
      <c r="B9" s="10" t="s">
        <v>47</v>
      </c>
      <c r="C9" s="171">
        <v>98.095000000000056</v>
      </c>
      <c r="D9" s="13">
        <v>4.9410000000000007</v>
      </c>
      <c r="E9" s="13">
        <v>24.782000000000007</v>
      </c>
      <c r="F9" s="13">
        <v>9.7100000000000009</v>
      </c>
      <c r="G9" s="13">
        <v>11.034000000000002</v>
      </c>
      <c r="H9" s="13">
        <v>47.627999999999844</v>
      </c>
    </row>
    <row r="10" spans="2:9" ht="14" customHeight="1" x14ac:dyDescent="0.2">
      <c r="B10" s="10" t="s">
        <v>48</v>
      </c>
      <c r="C10" s="171">
        <f t="shared" ref="C10:H10" si="0">+SUM(C11:C34)</f>
        <v>6576.5370000000066</v>
      </c>
      <c r="D10" s="13">
        <f t="shared" si="0"/>
        <v>172.44800000000004</v>
      </c>
      <c r="E10" s="13">
        <f t="shared" si="0"/>
        <v>1033.6429999999991</v>
      </c>
      <c r="F10" s="13">
        <f t="shared" si="0"/>
        <v>2476.3789999999981</v>
      </c>
      <c r="G10" s="13">
        <f t="shared" si="0"/>
        <v>1045.2919999999999</v>
      </c>
      <c r="H10" s="13">
        <f t="shared" si="0"/>
        <v>1848.7709999999947</v>
      </c>
    </row>
    <row r="11" spans="2:9" s="98" customFormat="1" ht="14" hidden="1" customHeight="1" outlineLevel="1" x14ac:dyDescent="0.35">
      <c r="B11" s="99" t="s">
        <v>291</v>
      </c>
      <c r="C11" s="172">
        <v>632.41699999999742</v>
      </c>
      <c r="D11" s="164">
        <v>21.566999999999975</v>
      </c>
      <c r="E11" s="164">
        <v>134.39899999999923</v>
      </c>
      <c r="F11" s="164">
        <v>234.45600000000042</v>
      </c>
      <c r="G11" s="164">
        <v>83.503999999999792</v>
      </c>
      <c r="H11" s="164">
        <v>158.49099999999981</v>
      </c>
      <c r="I11" s="14"/>
    </row>
    <row r="12" spans="2:9" s="98" customFormat="1" ht="14" hidden="1" customHeight="1" outlineLevel="1" x14ac:dyDescent="0.35">
      <c r="B12" s="99" t="s">
        <v>292</v>
      </c>
      <c r="C12" s="172">
        <v>121.90200000000065</v>
      </c>
      <c r="D12" s="164">
        <v>3.5109999999999992</v>
      </c>
      <c r="E12" s="164">
        <v>27.249999999999986</v>
      </c>
      <c r="F12" s="164">
        <v>37.831000000000039</v>
      </c>
      <c r="G12" s="164">
        <v>28.872000000000099</v>
      </c>
      <c r="H12" s="164">
        <v>24.438000000000041</v>
      </c>
      <c r="I12" s="14"/>
    </row>
    <row r="13" spans="2:9" s="98" customFormat="1" ht="14" hidden="1" customHeight="1" outlineLevel="1" x14ac:dyDescent="0.35">
      <c r="B13" s="99" t="s">
        <v>293</v>
      </c>
      <c r="C13" s="172">
        <v>15.382999999999994</v>
      </c>
      <c r="D13" s="145" t="s">
        <v>100</v>
      </c>
      <c r="E13" s="145" t="s">
        <v>100</v>
      </c>
      <c r="F13" s="145" t="s">
        <v>100</v>
      </c>
      <c r="G13" s="164">
        <v>15.382999999999994</v>
      </c>
      <c r="H13" s="145" t="s">
        <v>100</v>
      </c>
      <c r="I13" s="14"/>
    </row>
    <row r="14" spans="2:9" s="98" customFormat="1" ht="14" hidden="1" customHeight="1" outlineLevel="1" x14ac:dyDescent="0.35">
      <c r="B14" s="99" t="s">
        <v>294</v>
      </c>
      <c r="C14" s="172">
        <v>274.61999999999983</v>
      </c>
      <c r="D14" s="164">
        <v>5.6200000000000028</v>
      </c>
      <c r="E14" s="164">
        <v>52.45800000000002</v>
      </c>
      <c r="F14" s="164">
        <v>141.53599999999977</v>
      </c>
      <c r="G14" s="164">
        <v>16.170000000000023</v>
      </c>
      <c r="H14" s="164">
        <v>58.835999999999927</v>
      </c>
      <c r="I14" s="14"/>
    </row>
    <row r="15" spans="2:9" s="98" customFormat="1" ht="14" hidden="1" customHeight="1" outlineLevel="1" x14ac:dyDescent="0.35">
      <c r="B15" s="99" t="s">
        <v>295</v>
      </c>
      <c r="C15" s="172">
        <v>663.55799999999874</v>
      </c>
      <c r="D15" s="164">
        <v>6.7649999999999988</v>
      </c>
      <c r="E15" s="164">
        <v>58.824000000000332</v>
      </c>
      <c r="F15" s="164">
        <v>399.98399999999924</v>
      </c>
      <c r="G15" s="164">
        <v>153.00399999999979</v>
      </c>
      <c r="H15" s="164">
        <v>44.981000000000009</v>
      </c>
      <c r="I15" s="14"/>
    </row>
    <row r="16" spans="2:9" s="98" customFormat="1" ht="14" hidden="1" customHeight="1" outlineLevel="1" x14ac:dyDescent="0.35">
      <c r="B16" s="99" t="s">
        <v>296</v>
      </c>
      <c r="C16" s="172">
        <v>155.35000000000005</v>
      </c>
      <c r="D16" s="164">
        <v>3.4940000000000002</v>
      </c>
      <c r="E16" s="164">
        <v>22.033999999999995</v>
      </c>
      <c r="F16" s="164">
        <v>68.56899999999996</v>
      </c>
      <c r="G16" s="164">
        <v>17.827999999999985</v>
      </c>
      <c r="H16" s="164">
        <v>43.424999999999947</v>
      </c>
      <c r="I16" s="14"/>
    </row>
    <row r="17" spans="2:9" s="98" customFormat="1" ht="14" hidden="1" customHeight="1" outlineLevel="1" x14ac:dyDescent="0.35">
      <c r="B17" s="99" t="s">
        <v>297</v>
      </c>
      <c r="C17" s="172">
        <v>149.24699999999987</v>
      </c>
      <c r="D17" s="164">
        <v>11.374000000000002</v>
      </c>
      <c r="E17" s="164">
        <v>50.89800000000006</v>
      </c>
      <c r="F17" s="164">
        <v>45.707999999999927</v>
      </c>
      <c r="G17" s="164">
        <v>20.747999999999966</v>
      </c>
      <c r="H17" s="164">
        <v>20.51900000000002</v>
      </c>
      <c r="I17" s="14"/>
    </row>
    <row r="18" spans="2:9" s="98" customFormat="1" ht="14" hidden="1" customHeight="1" outlineLevel="1" x14ac:dyDescent="0.35">
      <c r="B18" s="99" t="s">
        <v>298</v>
      </c>
      <c r="C18" s="172">
        <v>285.91499999999962</v>
      </c>
      <c r="D18" s="164">
        <v>3.0660000000000007</v>
      </c>
      <c r="E18" s="164">
        <v>14.214999999999987</v>
      </c>
      <c r="F18" s="164">
        <v>101.52400000000026</v>
      </c>
      <c r="G18" s="164">
        <v>125.91499999999976</v>
      </c>
      <c r="H18" s="164">
        <v>41.194999999999958</v>
      </c>
      <c r="I18" s="14"/>
    </row>
    <row r="19" spans="2:9" s="98" customFormat="1" ht="14" hidden="1" customHeight="1" outlineLevel="1" x14ac:dyDescent="0.35">
      <c r="B19" s="99" t="s">
        <v>299</v>
      </c>
      <c r="C19" s="172">
        <v>65.355000000000018</v>
      </c>
      <c r="D19" s="164">
        <v>5.3960000000000008</v>
      </c>
      <c r="E19" s="164">
        <v>28.27499999999997</v>
      </c>
      <c r="F19" s="164">
        <v>21.102000000000007</v>
      </c>
      <c r="G19" s="164">
        <v>3.9550000000000014</v>
      </c>
      <c r="H19" s="164">
        <v>6.6270000000000024</v>
      </c>
      <c r="I19" s="14"/>
    </row>
    <row r="20" spans="2:9" s="98" customFormat="1" ht="14" hidden="1" customHeight="1" outlineLevel="1" x14ac:dyDescent="0.35">
      <c r="B20" s="99" t="s">
        <v>300</v>
      </c>
      <c r="C20" s="172">
        <v>53.011000000000038</v>
      </c>
      <c r="D20" s="145" t="s">
        <v>100</v>
      </c>
      <c r="E20" s="164">
        <v>4.8850000000000007</v>
      </c>
      <c r="F20" s="145" t="s">
        <v>100</v>
      </c>
      <c r="G20" s="145" t="s">
        <v>100</v>
      </c>
      <c r="H20" s="164">
        <v>48.122000000000035</v>
      </c>
      <c r="I20" s="14"/>
    </row>
    <row r="21" spans="2:9" s="98" customFormat="1" ht="14" hidden="1" customHeight="1" outlineLevel="1" x14ac:dyDescent="0.35">
      <c r="B21" s="99" t="s">
        <v>301</v>
      </c>
      <c r="C21" s="172">
        <v>200.78499999999971</v>
      </c>
      <c r="D21" s="164">
        <v>5.2629999999999955</v>
      </c>
      <c r="E21" s="164">
        <v>36.269999999999946</v>
      </c>
      <c r="F21" s="164">
        <v>100.97700000000012</v>
      </c>
      <c r="G21" s="164">
        <v>19.398999999999987</v>
      </c>
      <c r="H21" s="164">
        <v>38.875999999999969</v>
      </c>
      <c r="I21" s="14"/>
    </row>
    <row r="22" spans="2:9" s="98" customFormat="1" ht="14" hidden="1" customHeight="1" outlineLevel="1" x14ac:dyDescent="0.35">
      <c r="B22" s="99" t="s">
        <v>302</v>
      </c>
      <c r="C22" s="172">
        <v>232.64300000000188</v>
      </c>
      <c r="D22" s="164">
        <v>1.345</v>
      </c>
      <c r="E22" s="164">
        <v>15.504000000000007</v>
      </c>
      <c r="F22" s="164">
        <v>71.076999999999629</v>
      </c>
      <c r="G22" s="164">
        <v>50.430000000000135</v>
      </c>
      <c r="H22" s="164">
        <v>94.287000000000319</v>
      </c>
      <c r="I22" s="14"/>
    </row>
    <row r="23" spans="2:9" s="98" customFormat="1" ht="14" hidden="1" customHeight="1" outlineLevel="1" x14ac:dyDescent="0.35">
      <c r="B23" s="99" t="s">
        <v>303</v>
      </c>
      <c r="C23" s="172">
        <v>484.0790000000008</v>
      </c>
      <c r="D23" s="164">
        <v>4.1220000000000026</v>
      </c>
      <c r="E23" s="164">
        <v>58.905000000000108</v>
      </c>
      <c r="F23" s="164">
        <v>165.5449999999997</v>
      </c>
      <c r="G23" s="164">
        <v>95.183000000000106</v>
      </c>
      <c r="H23" s="164">
        <v>160.32399999999998</v>
      </c>
      <c r="I23" s="14"/>
    </row>
    <row r="24" spans="2:9" s="98" customFormat="1" ht="14" hidden="1" customHeight="1" outlineLevel="1" x14ac:dyDescent="0.35">
      <c r="B24" s="99" t="s">
        <v>304</v>
      </c>
      <c r="C24" s="172">
        <v>300.29500000000041</v>
      </c>
      <c r="D24" s="164">
        <v>10.061999999999998</v>
      </c>
      <c r="E24" s="164">
        <v>80.987999999999872</v>
      </c>
      <c r="F24" s="164">
        <v>140.25699999999941</v>
      </c>
      <c r="G24" s="164">
        <v>41.28800000000011</v>
      </c>
      <c r="H24" s="164">
        <v>27.699999999999953</v>
      </c>
      <c r="I24" s="14"/>
    </row>
    <row r="25" spans="2:9" s="98" customFormat="1" ht="14" hidden="1" customHeight="1" outlineLevel="1" x14ac:dyDescent="0.35">
      <c r="B25" s="99" t="s">
        <v>305</v>
      </c>
      <c r="C25" s="172">
        <v>104.54800000000013</v>
      </c>
      <c r="D25" s="164">
        <v>0.86599999999999988</v>
      </c>
      <c r="E25" s="164">
        <v>11.965999999999989</v>
      </c>
      <c r="F25" s="164">
        <v>65.04099999999984</v>
      </c>
      <c r="G25" s="164">
        <v>19.763999999999989</v>
      </c>
      <c r="H25" s="164">
        <v>6.9109999999999925</v>
      </c>
      <c r="I25" s="14"/>
    </row>
    <row r="26" spans="2:9" s="98" customFormat="1" ht="14" hidden="1" customHeight="1" outlineLevel="1" x14ac:dyDescent="0.35">
      <c r="B26" s="99" t="s">
        <v>306</v>
      </c>
      <c r="C26" s="172">
        <v>609.22300000000394</v>
      </c>
      <c r="D26" s="164">
        <v>42.498000000000026</v>
      </c>
      <c r="E26" s="164">
        <v>210.49799999999962</v>
      </c>
      <c r="F26" s="164">
        <v>275.59499999999935</v>
      </c>
      <c r="G26" s="164">
        <v>46.197999999999823</v>
      </c>
      <c r="H26" s="164">
        <v>34.43400000000014</v>
      </c>
      <c r="I26" s="14"/>
    </row>
    <row r="27" spans="2:9" s="98" customFormat="1" ht="14" hidden="1" customHeight="1" outlineLevel="1" x14ac:dyDescent="0.35">
      <c r="B27" s="99" t="s">
        <v>307</v>
      </c>
      <c r="C27" s="172">
        <v>142.55200000000053</v>
      </c>
      <c r="D27" s="164">
        <v>0.81000000000000016</v>
      </c>
      <c r="E27" s="164">
        <v>18.482000000000014</v>
      </c>
      <c r="F27" s="164">
        <v>31.384000000000015</v>
      </c>
      <c r="G27" s="164">
        <v>12.769999999999998</v>
      </c>
      <c r="H27" s="164">
        <v>79.105999999999824</v>
      </c>
      <c r="I27" s="14"/>
    </row>
    <row r="28" spans="2:9" s="98" customFormat="1" ht="14" hidden="1" customHeight="1" outlineLevel="1" x14ac:dyDescent="0.35">
      <c r="B28" s="99" t="s">
        <v>308</v>
      </c>
      <c r="C28" s="172">
        <v>451.56699999999688</v>
      </c>
      <c r="D28" s="164">
        <v>1.7989999999999999</v>
      </c>
      <c r="E28" s="164">
        <v>17.567999999999991</v>
      </c>
      <c r="F28" s="164">
        <v>126.95999999999991</v>
      </c>
      <c r="G28" s="164">
        <v>121.15600000000023</v>
      </c>
      <c r="H28" s="164">
        <v>184.08400000000043</v>
      </c>
      <c r="I28" s="14"/>
    </row>
    <row r="29" spans="2:9" s="98" customFormat="1" ht="14" hidden="1" customHeight="1" outlineLevel="1" x14ac:dyDescent="0.35">
      <c r="B29" s="99" t="s">
        <v>309</v>
      </c>
      <c r="C29" s="172">
        <v>277.23099999999931</v>
      </c>
      <c r="D29" s="164">
        <v>10.687000000000003</v>
      </c>
      <c r="E29" s="164">
        <v>52.592999999999883</v>
      </c>
      <c r="F29" s="164">
        <v>130.54099999999951</v>
      </c>
      <c r="G29" s="164">
        <v>35.536999999999999</v>
      </c>
      <c r="H29" s="164">
        <v>47.873000000000062</v>
      </c>
      <c r="I29" s="14"/>
    </row>
    <row r="30" spans="2:9" s="98" customFormat="1" ht="14" hidden="1" customHeight="1" outlineLevel="1" x14ac:dyDescent="0.35">
      <c r="B30" s="99" t="s">
        <v>310</v>
      </c>
      <c r="C30" s="172">
        <v>778.38400000000513</v>
      </c>
      <c r="D30" s="164">
        <v>1.9910000000000005</v>
      </c>
      <c r="E30" s="164">
        <v>19.419000000000008</v>
      </c>
      <c r="F30" s="164">
        <v>109.82500000000016</v>
      </c>
      <c r="G30" s="164">
        <v>69.045000000000144</v>
      </c>
      <c r="H30" s="164">
        <v>578.10399999999458</v>
      </c>
      <c r="I30" s="14"/>
    </row>
    <row r="31" spans="2:9" s="98" customFormat="1" ht="14" hidden="1" customHeight="1" outlineLevel="1" x14ac:dyDescent="0.35">
      <c r="B31" s="99" t="s">
        <v>311</v>
      </c>
      <c r="C31" s="172">
        <v>59.809000000000211</v>
      </c>
      <c r="D31" s="164">
        <v>2.9680000000000013</v>
      </c>
      <c r="E31" s="164">
        <v>5.9190000000000005</v>
      </c>
      <c r="F31" s="164">
        <v>31.412000000000027</v>
      </c>
      <c r="G31" s="164">
        <v>13.103999999999997</v>
      </c>
      <c r="H31" s="164">
        <v>6.4060000000000032</v>
      </c>
      <c r="I31" s="14"/>
    </row>
    <row r="32" spans="2:9" s="98" customFormat="1" ht="14" hidden="1" customHeight="1" outlineLevel="1" x14ac:dyDescent="0.35">
      <c r="B32" s="99" t="s">
        <v>312</v>
      </c>
      <c r="C32" s="172">
        <v>159.8209999999998</v>
      </c>
      <c r="D32" s="164">
        <v>9.8260000000000023</v>
      </c>
      <c r="E32" s="164">
        <v>44.548000000000059</v>
      </c>
      <c r="F32" s="164">
        <v>71.664000000000001</v>
      </c>
      <c r="G32" s="164">
        <v>7.8950000000000076</v>
      </c>
      <c r="H32" s="164">
        <v>25.888000000000034</v>
      </c>
      <c r="I32" s="14"/>
    </row>
    <row r="33" spans="2:9" s="98" customFormat="1" ht="14" hidden="1" customHeight="1" outlineLevel="1" x14ac:dyDescent="0.35">
      <c r="B33" s="99" t="s">
        <v>313</v>
      </c>
      <c r="C33" s="172">
        <v>164.2390000000002</v>
      </c>
      <c r="D33" s="164">
        <v>6.2400000000000011</v>
      </c>
      <c r="E33" s="164">
        <v>20.363999999999987</v>
      </c>
      <c r="F33" s="164">
        <v>40.132000000000069</v>
      </c>
      <c r="G33" s="164">
        <v>21.639000000000017</v>
      </c>
      <c r="H33" s="164">
        <v>75.863999999999976</v>
      </c>
      <c r="I33" s="14"/>
    </row>
    <row r="34" spans="2:9" s="98" customFormat="1" ht="14" hidden="1" customHeight="1" outlineLevel="1" x14ac:dyDescent="0.35">
      <c r="B34" s="99" t="s">
        <v>314</v>
      </c>
      <c r="C34" s="172">
        <v>194.60300000000012</v>
      </c>
      <c r="D34" s="164">
        <v>13.178000000000004</v>
      </c>
      <c r="E34" s="164">
        <v>47.381000000000071</v>
      </c>
      <c r="F34" s="164">
        <v>65.259000000000242</v>
      </c>
      <c r="G34" s="164">
        <v>26.504999999999981</v>
      </c>
      <c r="H34" s="164">
        <v>42.279999999999831</v>
      </c>
      <c r="I34" s="14"/>
    </row>
    <row r="35" spans="2:9" s="1" customFormat="1" ht="14" customHeight="1" collapsed="1" x14ac:dyDescent="0.3">
      <c r="B35" s="100" t="s">
        <v>57</v>
      </c>
      <c r="C35" s="171">
        <v>152.58500000000072</v>
      </c>
      <c r="D35" s="13">
        <v>2.7929999999999997</v>
      </c>
      <c r="E35" s="13">
        <v>11.89899999999999</v>
      </c>
      <c r="F35" s="13">
        <v>30.770999999999898</v>
      </c>
      <c r="G35" s="13">
        <v>7.4749999999999925</v>
      </c>
      <c r="H35" s="13">
        <v>99.647000000000531</v>
      </c>
    </row>
    <row r="36" spans="2:9" s="1" customFormat="1" ht="14" customHeight="1" x14ac:dyDescent="0.3">
      <c r="B36" s="100" t="s">
        <v>58</v>
      </c>
      <c r="C36" s="171">
        <v>441.24100000000084</v>
      </c>
      <c r="D36" s="13">
        <v>9.3170000000000091</v>
      </c>
      <c r="E36" s="13">
        <v>46.756999999999927</v>
      </c>
      <c r="F36" s="13">
        <v>103.94600000000058</v>
      </c>
      <c r="G36" s="13">
        <v>48.155999999999956</v>
      </c>
      <c r="H36" s="13">
        <v>233.06499999999926</v>
      </c>
    </row>
    <row r="37" spans="2:9" s="1" customFormat="1" ht="14" customHeight="1" x14ac:dyDescent="0.3">
      <c r="B37" s="102" t="s">
        <v>49</v>
      </c>
      <c r="C37" s="171">
        <v>1250.9029999999946</v>
      </c>
      <c r="D37" s="13">
        <v>172.97599999999954</v>
      </c>
      <c r="E37" s="13">
        <v>453.86199999999764</v>
      </c>
      <c r="F37" s="13">
        <v>373.34000000000236</v>
      </c>
      <c r="G37" s="13">
        <v>135.87499999999926</v>
      </c>
      <c r="H37" s="13">
        <v>114.85000000000019</v>
      </c>
    </row>
    <row r="38" spans="2:9" s="1" customFormat="1" ht="14" customHeight="1" x14ac:dyDescent="0.3">
      <c r="B38" s="100" t="s">
        <v>50</v>
      </c>
      <c r="C38" s="171">
        <f>+C39+C40+C41</f>
        <v>6109.4740000001766</v>
      </c>
      <c r="D38" s="13">
        <f t="shared" ref="D38:H38" si="1">+D39+D40+D41</f>
        <v>472.31799999999856</v>
      </c>
      <c r="E38" s="13">
        <f t="shared" si="1"/>
        <v>1021.4040000000059</v>
      </c>
      <c r="F38" s="13">
        <f t="shared" si="1"/>
        <v>846.13199999999983</v>
      </c>
      <c r="G38" s="13">
        <f t="shared" si="1"/>
        <v>271.1370000000004</v>
      </c>
      <c r="H38" s="13">
        <f t="shared" si="1"/>
        <v>3498.4830000000766</v>
      </c>
    </row>
    <row r="39" spans="2:9" s="1" customFormat="1" ht="14" hidden="1" customHeight="1" outlineLevel="1" x14ac:dyDescent="0.3">
      <c r="B39" s="99" t="s">
        <v>315</v>
      </c>
      <c r="C39" s="172">
        <v>350.87400000000184</v>
      </c>
      <c r="D39" s="164">
        <v>61.117999999999974</v>
      </c>
      <c r="E39" s="164">
        <v>120.41600000000004</v>
      </c>
      <c r="F39" s="164">
        <v>116.1340000000006</v>
      </c>
      <c r="G39" s="164">
        <v>27.087999999999937</v>
      </c>
      <c r="H39" s="164">
        <v>26.117999999999984</v>
      </c>
    </row>
    <row r="40" spans="2:9" s="1" customFormat="1" ht="14" hidden="1" customHeight="1" outlineLevel="1" x14ac:dyDescent="0.3">
      <c r="B40" s="99" t="s">
        <v>316</v>
      </c>
      <c r="C40" s="172">
        <v>1324.8529999999894</v>
      </c>
      <c r="D40" s="164">
        <v>137.28200000000012</v>
      </c>
      <c r="E40" s="164">
        <v>491.27500000000384</v>
      </c>
      <c r="F40" s="164">
        <v>452.7249999999982</v>
      </c>
      <c r="G40" s="164">
        <v>98.150000000000631</v>
      </c>
      <c r="H40" s="164">
        <v>145.42100000000045</v>
      </c>
    </row>
    <row r="41" spans="2:9" s="1" customFormat="1" ht="14" hidden="1" customHeight="1" outlineLevel="1" x14ac:dyDescent="0.3">
      <c r="B41" s="99" t="s">
        <v>317</v>
      </c>
      <c r="C41" s="172">
        <v>4433.7470000001849</v>
      </c>
      <c r="D41" s="164">
        <v>273.91799999999847</v>
      </c>
      <c r="E41" s="164">
        <v>409.71300000000207</v>
      </c>
      <c r="F41" s="164">
        <v>277.27300000000099</v>
      </c>
      <c r="G41" s="164">
        <v>145.89899999999986</v>
      </c>
      <c r="H41" s="164">
        <v>3326.9440000000759</v>
      </c>
    </row>
    <row r="42" spans="2:9" ht="14" customHeight="1" collapsed="1" x14ac:dyDescent="0.2">
      <c r="B42" s="10" t="s">
        <v>51</v>
      </c>
      <c r="C42" s="171">
        <v>2394.8320000000449</v>
      </c>
      <c r="D42" s="13">
        <v>41.511999999999972</v>
      </c>
      <c r="E42" s="13">
        <v>183.14199999999983</v>
      </c>
      <c r="F42" s="13">
        <v>302.30900000000105</v>
      </c>
      <c r="G42" s="13">
        <v>283.93700000000092</v>
      </c>
      <c r="H42" s="13">
        <v>1583.9319999999807</v>
      </c>
    </row>
    <row r="43" spans="2:9" ht="14" customHeight="1" x14ac:dyDescent="0.2">
      <c r="B43" s="10" t="s">
        <v>52</v>
      </c>
      <c r="C43" s="171">
        <v>1804.0630000000242</v>
      </c>
      <c r="D43" s="13">
        <v>120.44800000000005</v>
      </c>
      <c r="E43" s="13">
        <v>405.22300000000365</v>
      </c>
      <c r="F43" s="13">
        <v>392.21200000000442</v>
      </c>
      <c r="G43" s="13">
        <v>131.66099999999958</v>
      </c>
      <c r="H43" s="13">
        <v>754.51899999999068</v>
      </c>
    </row>
    <row r="44" spans="2:9" ht="14" customHeight="1" x14ac:dyDescent="0.2">
      <c r="B44" s="10" t="s">
        <v>61</v>
      </c>
      <c r="C44" s="171">
        <v>1542.1999999999821</v>
      </c>
      <c r="D44" s="13">
        <v>53.879000000000005</v>
      </c>
      <c r="E44" s="13">
        <v>187.94499999999999</v>
      </c>
      <c r="F44" s="13">
        <v>358.62600000000015</v>
      </c>
      <c r="G44" s="13">
        <v>256.55499999999944</v>
      </c>
      <c r="H44" s="13">
        <v>685.19499999999346</v>
      </c>
    </row>
    <row r="45" spans="2:9" ht="14" customHeight="1" x14ac:dyDescent="0.2">
      <c r="B45" s="10" t="s">
        <v>60</v>
      </c>
      <c r="C45" s="171">
        <v>2609.5730000000276</v>
      </c>
      <c r="D45" s="13">
        <v>47.275000000000006</v>
      </c>
      <c r="E45" s="13">
        <v>215.33600000000067</v>
      </c>
      <c r="F45" s="13">
        <v>487.12700000000331</v>
      </c>
      <c r="G45" s="13">
        <v>73.557999999999907</v>
      </c>
      <c r="H45" s="13">
        <v>1786.2769999999537</v>
      </c>
    </row>
    <row r="46" spans="2:9" ht="14" customHeight="1" x14ac:dyDescent="0.2">
      <c r="B46" s="10" t="s">
        <v>59</v>
      </c>
      <c r="C46" s="171">
        <v>110.76899999999975</v>
      </c>
      <c r="D46" s="13">
        <v>45.981000000000243</v>
      </c>
      <c r="E46" s="13">
        <v>35.951000000000022</v>
      </c>
      <c r="F46" s="13">
        <v>20.579000000000022</v>
      </c>
      <c r="G46" s="13">
        <v>8.2579999999999618</v>
      </c>
      <c r="H46" s="143" t="s">
        <v>100</v>
      </c>
    </row>
    <row r="47" spans="2:9" ht="14" customHeight="1" x14ac:dyDescent="0.2">
      <c r="B47" s="10" t="s">
        <v>62</v>
      </c>
      <c r="C47" s="171">
        <v>1536.7370000000137</v>
      </c>
      <c r="D47" s="13">
        <v>273.13800000000089</v>
      </c>
      <c r="E47" s="13">
        <v>374.35099999999818</v>
      </c>
      <c r="F47" s="13">
        <v>361.70899999999955</v>
      </c>
      <c r="G47" s="13">
        <v>203.90399999999948</v>
      </c>
      <c r="H47" s="13">
        <v>323.63499999999999</v>
      </c>
    </row>
    <row r="48" spans="2:9" ht="14" customHeight="1" x14ac:dyDescent="0.2">
      <c r="B48" s="10" t="s">
        <v>63</v>
      </c>
      <c r="C48" s="171">
        <v>1711.5959999999923</v>
      </c>
      <c r="D48" s="13">
        <v>47.607000000000014</v>
      </c>
      <c r="E48" s="13">
        <v>174.91999999999859</v>
      </c>
      <c r="F48" s="13">
        <v>291.28399999999772</v>
      </c>
      <c r="G48" s="13">
        <v>90.214000000000084</v>
      </c>
      <c r="H48" s="13">
        <v>1107.5709999999922</v>
      </c>
    </row>
    <row r="49" spans="2:8" ht="14" customHeight="1" x14ac:dyDescent="0.2">
      <c r="B49" s="10" t="s">
        <v>69</v>
      </c>
      <c r="C49" s="171">
        <v>135.928</v>
      </c>
      <c r="D49" s="13">
        <v>1.9910000000000001</v>
      </c>
      <c r="E49" s="13">
        <v>62.718000000000025</v>
      </c>
      <c r="F49" s="13">
        <v>63.625000000000057</v>
      </c>
      <c r="G49" s="13">
        <v>7.5939999999999994</v>
      </c>
      <c r="H49" s="143" t="s">
        <v>100</v>
      </c>
    </row>
    <row r="50" spans="2:8" ht="14" customHeight="1" x14ac:dyDescent="0.2">
      <c r="B50" s="10" t="s">
        <v>64</v>
      </c>
      <c r="C50" s="171">
        <v>337.35499999999934</v>
      </c>
      <c r="D50" s="13">
        <v>29.173999999999996</v>
      </c>
      <c r="E50" s="13">
        <v>128.10700000000008</v>
      </c>
      <c r="F50" s="13">
        <v>119.38100000000053</v>
      </c>
      <c r="G50" s="13">
        <v>20.829000000000022</v>
      </c>
      <c r="H50" s="13">
        <v>39.863999999999969</v>
      </c>
    </row>
    <row r="51" spans="2:8" ht="14" customHeight="1" x14ac:dyDescent="0.2">
      <c r="B51" s="10" t="s">
        <v>65</v>
      </c>
      <c r="C51" s="171">
        <v>1900.7569999999841</v>
      </c>
      <c r="D51" s="13">
        <v>96.711000000000126</v>
      </c>
      <c r="E51" s="13">
        <v>375.12199999999876</v>
      </c>
      <c r="F51" s="13">
        <v>484.09699999999435</v>
      </c>
      <c r="G51" s="13">
        <v>219.9380000000005</v>
      </c>
      <c r="H51" s="13">
        <v>724.88899999999728</v>
      </c>
    </row>
    <row r="52" spans="2:8" ht="14" customHeight="1" x14ac:dyDescent="0.2">
      <c r="B52" s="10" t="s">
        <v>66</v>
      </c>
      <c r="C52" s="171">
        <v>138.83799999999951</v>
      </c>
      <c r="D52" s="13">
        <v>19.093000000000014</v>
      </c>
      <c r="E52" s="13">
        <v>35.458999999999932</v>
      </c>
      <c r="F52" s="13">
        <v>57.874000000000102</v>
      </c>
      <c r="G52" s="13">
        <v>21.986999999999941</v>
      </c>
      <c r="H52" s="13">
        <v>4.4249999999999963</v>
      </c>
    </row>
    <row r="53" spans="2:8" ht="14" customHeight="1" x14ac:dyDescent="0.2">
      <c r="B53" s="10" t="s">
        <v>67</v>
      </c>
      <c r="C53" s="171">
        <v>366.38899999999938</v>
      </c>
      <c r="D53" s="13">
        <v>77.308999999999884</v>
      </c>
      <c r="E53" s="13">
        <v>108.90899999999969</v>
      </c>
      <c r="F53" s="13">
        <v>115.31300000000009</v>
      </c>
      <c r="G53" s="13">
        <v>54.191999999999801</v>
      </c>
      <c r="H53" s="13">
        <v>10.665999999999984</v>
      </c>
    </row>
    <row r="54" spans="2:8" ht="14" customHeight="1" x14ac:dyDescent="0.2">
      <c r="B54" s="86" t="s">
        <v>68</v>
      </c>
      <c r="C54" s="173">
        <v>0.10500000000000001</v>
      </c>
      <c r="D54" s="130">
        <v>8.4000000000000005E-2</v>
      </c>
      <c r="E54" s="144" t="s">
        <v>100</v>
      </c>
      <c r="F54" s="144" t="s">
        <v>100</v>
      </c>
      <c r="G54" s="144" t="s">
        <v>100</v>
      </c>
      <c r="H54" s="144"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I55"/>
  <sheetViews>
    <sheetView workbookViewId="0"/>
  </sheetViews>
  <sheetFormatPr defaultColWidth="9.1796875" defaultRowHeight="10.5" outlineLevelRow="1" x14ac:dyDescent="0.25"/>
  <cols>
    <col min="1" max="1" width="2.81640625" style="10" customWidth="1"/>
    <col min="2" max="2" width="60.08984375" style="10" customWidth="1"/>
    <col min="3" max="3" width="9.1796875" style="131" customWidth="1"/>
    <col min="4" max="7" width="9.1796875" style="11" customWidth="1"/>
    <col min="8" max="8" width="11.1796875" style="10" customWidth="1"/>
    <col min="9" max="205" width="9.1796875" style="10"/>
    <col min="206" max="206" width="51.1796875" style="10" customWidth="1"/>
    <col min="207" max="214" width="9.81640625" style="10" customWidth="1"/>
    <col min="215" max="461" width="9.1796875" style="10"/>
    <col min="462" max="462" width="51.1796875" style="10" customWidth="1"/>
    <col min="463" max="470" width="9.81640625" style="10" customWidth="1"/>
    <col min="471" max="717" width="9.1796875" style="10"/>
    <col min="718" max="718" width="51.1796875" style="10" customWidth="1"/>
    <col min="719" max="726" width="9.81640625" style="10" customWidth="1"/>
    <col min="727" max="973" width="9.1796875" style="10"/>
    <col min="974" max="974" width="51.1796875" style="10" customWidth="1"/>
    <col min="975" max="982" width="9.81640625" style="10" customWidth="1"/>
    <col min="983" max="1229" width="9.1796875" style="10"/>
    <col min="1230" max="1230" width="51.1796875" style="10" customWidth="1"/>
    <col min="1231" max="1238" width="9.81640625" style="10" customWidth="1"/>
    <col min="1239" max="1485" width="9.1796875" style="10"/>
    <col min="1486" max="1486" width="51.1796875" style="10" customWidth="1"/>
    <col min="1487" max="1494" width="9.81640625" style="10" customWidth="1"/>
    <col min="1495" max="1741" width="9.1796875" style="10"/>
    <col min="1742" max="1742" width="51.1796875" style="10" customWidth="1"/>
    <col min="1743" max="1750" width="9.81640625" style="10" customWidth="1"/>
    <col min="1751" max="1997" width="9.1796875" style="10"/>
    <col min="1998" max="1998" width="51.1796875" style="10" customWidth="1"/>
    <col min="1999" max="2006" width="9.81640625" style="10" customWidth="1"/>
    <col min="2007" max="2253" width="9.1796875" style="10"/>
    <col min="2254" max="2254" width="51.1796875" style="10" customWidth="1"/>
    <col min="2255" max="2262" width="9.81640625" style="10" customWidth="1"/>
    <col min="2263" max="2509" width="9.1796875" style="10"/>
    <col min="2510" max="2510" width="51.1796875" style="10" customWidth="1"/>
    <col min="2511" max="2518" width="9.81640625" style="10" customWidth="1"/>
    <col min="2519" max="2765" width="9.1796875" style="10"/>
    <col min="2766" max="2766" width="51.1796875" style="10" customWidth="1"/>
    <col min="2767" max="2774" width="9.81640625" style="10" customWidth="1"/>
    <col min="2775" max="3021" width="9.1796875" style="10"/>
    <col min="3022" max="3022" width="51.1796875" style="10" customWidth="1"/>
    <col min="3023" max="3030" width="9.81640625" style="10" customWidth="1"/>
    <col min="3031" max="3277" width="9.1796875" style="10"/>
    <col min="3278" max="3278" width="51.1796875" style="10" customWidth="1"/>
    <col min="3279" max="3286" width="9.81640625" style="10" customWidth="1"/>
    <col min="3287" max="3533" width="9.1796875" style="10"/>
    <col min="3534" max="3534" width="51.1796875" style="10" customWidth="1"/>
    <col min="3535" max="3542" width="9.81640625" style="10" customWidth="1"/>
    <col min="3543" max="3789" width="9.1796875" style="10"/>
    <col min="3790" max="3790" width="51.1796875" style="10" customWidth="1"/>
    <col min="3791" max="3798" width="9.81640625" style="10" customWidth="1"/>
    <col min="3799" max="4045" width="9.1796875" style="10"/>
    <col min="4046" max="4046" width="51.1796875" style="10" customWidth="1"/>
    <col min="4047" max="4054" width="9.81640625" style="10" customWidth="1"/>
    <col min="4055" max="4301" width="9.1796875" style="10"/>
    <col min="4302" max="4302" width="51.1796875" style="10" customWidth="1"/>
    <col min="4303" max="4310" width="9.81640625" style="10" customWidth="1"/>
    <col min="4311" max="4557" width="9.1796875" style="10"/>
    <col min="4558" max="4558" width="51.1796875" style="10" customWidth="1"/>
    <col min="4559" max="4566" width="9.81640625" style="10" customWidth="1"/>
    <col min="4567" max="4813" width="9.1796875" style="10"/>
    <col min="4814" max="4814" width="51.1796875" style="10" customWidth="1"/>
    <col min="4815" max="4822" width="9.81640625" style="10" customWidth="1"/>
    <col min="4823" max="5069" width="9.1796875" style="10"/>
    <col min="5070" max="5070" width="51.1796875" style="10" customWidth="1"/>
    <col min="5071" max="5078" width="9.81640625" style="10" customWidth="1"/>
    <col min="5079" max="5325" width="9.1796875" style="10"/>
    <col min="5326" max="5326" width="51.1796875" style="10" customWidth="1"/>
    <col min="5327" max="5334" width="9.81640625" style="10" customWidth="1"/>
    <col min="5335" max="5581" width="9.1796875" style="10"/>
    <col min="5582" max="5582" width="51.1796875" style="10" customWidth="1"/>
    <col min="5583" max="5590" width="9.81640625" style="10" customWidth="1"/>
    <col min="5591" max="5837" width="9.1796875" style="10"/>
    <col min="5838" max="5838" width="51.1796875" style="10" customWidth="1"/>
    <col min="5839" max="5846" width="9.81640625" style="10" customWidth="1"/>
    <col min="5847" max="6093" width="9.1796875" style="10"/>
    <col min="6094" max="6094" width="51.1796875" style="10" customWidth="1"/>
    <col min="6095" max="6102" width="9.81640625" style="10" customWidth="1"/>
    <col min="6103" max="6349" width="9.1796875" style="10"/>
    <col min="6350" max="6350" width="51.1796875" style="10" customWidth="1"/>
    <col min="6351" max="6358" width="9.81640625" style="10" customWidth="1"/>
    <col min="6359" max="6605" width="9.1796875" style="10"/>
    <col min="6606" max="6606" width="51.1796875" style="10" customWidth="1"/>
    <col min="6607" max="6614" width="9.81640625" style="10" customWidth="1"/>
    <col min="6615" max="6861" width="9.1796875" style="10"/>
    <col min="6862" max="6862" width="51.1796875" style="10" customWidth="1"/>
    <col min="6863" max="6870" width="9.81640625" style="10" customWidth="1"/>
    <col min="6871" max="7117" width="9.1796875" style="10"/>
    <col min="7118" max="7118" width="51.1796875" style="10" customWidth="1"/>
    <col min="7119" max="7126" width="9.81640625" style="10" customWidth="1"/>
    <col min="7127" max="7373" width="9.1796875" style="10"/>
    <col min="7374" max="7374" width="51.1796875" style="10" customWidth="1"/>
    <col min="7375" max="7382" width="9.81640625" style="10" customWidth="1"/>
    <col min="7383" max="7629" width="9.1796875" style="10"/>
    <col min="7630" max="7630" width="51.1796875" style="10" customWidth="1"/>
    <col min="7631" max="7638" width="9.81640625" style="10" customWidth="1"/>
    <col min="7639" max="7885" width="9.1796875" style="10"/>
    <col min="7886" max="7886" width="51.1796875" style="10" customWidth="1"/>
    <col min="7887" max="7894" width="9.81640625" style="10" customWidth="1"/>
    <col min="7895" max="8141" width="9.1796875" style="10"/>
    <col min="8142" max="8142" width="51.1796875" style="10" customWidth="1"/>
    <col min="8143" max="8150" width="9.81640625" style="10" customWidth="1"/>
    <col min="8151" max="8397" width="9.1796875" style="10"/>
    <col min="8398" max="8398" width="51.1796875" style="10" customWidth="1"/>
    <col min="8399" max="8406" width="9.81640625" style="10" customWidth="1"/>
    <col min="8407" max="8653" width="9.1796875" style="10"/>
    <col min="8654" max="8654" width="51.1796875" style="10" customWidth="1"/>
    <col min="8655" max="8662" width="9.81640625" style="10" customWidth="1"/>
    <col min="8663" max="8909" width="9.1796875" style="10"/>
    <col min="8910" max="8910" width="51.1796875" style="10" customWidth="1"/>
    <col min="8911" max="8918" width="9.81640625" style="10" customWidth="1"/>
    <col min="8919" max="9165" width="9.1796875" style="10"/>
    <col min="9166" max="9166" width="51.1796875" style="10" customWidth="1"/>
    <col min="9167" max="9174" width="9.81640625" style="10" customWidth="1"/>
    <col min="9175" max="9421" width="9.1796875" style="10"/>
    <col min="9422" max="9422" width="51.1796875" style="10" customWidth="1"/>
    <col min="9423" max="9430" width="9.81640625" style="10" customWidth="1"/>
    <col min="9431" max="9677" width="9.1796875" style="10"/>
    <col min="9678" max="9678" width="51.1796875" style="10" customWidth="1"/>
    <col min="9679" max="9686" width="9.81640625" style="10" customWidth="1"/>
    <col min="9687" max="9933" width="9.1796875" style="10"/>
    <col min="9934" max="9934" width="51.1796875" style="10" customWidth="1"/>
    <col min="9935" max="9942" width="9.81640625" style="10" customWidth="1"/>
    <col min="9943" max="10189" width="9.1796875" style="10"/>
    <col min="10190" max="10190" width="51.1796875" style="10" customWidth="1"/>
    <col min="10191" max="10198" width="9.81640625" style="10" customWidth="1"/>
    <col min="10199" max="10445" width="9.1796875" style="10"/>
    <col min="10446" max="10446" width="51.1796875" style="10" customWidth="1"/>
    <col min="10447" max="10454" width="9.81640625" style="10" customWidth="1"/>
    <col min="10455" max="10701" width="9.1796875" style="10"/>
    <col min="10702" max="10702" width="51.1796875" style="10" customWidth="1"/>
    <col min="10703" max="10710" width="9.81640625" style="10" customWidth="1"/>
    <col min="10711" max="10957" width="9.1796875" style="10"/>
    <col min="10958" max="10958" width="51.1796875" style="10" customWidth="1"/>
    <col min="10959" max="10966" width="9.81640625" style="10" customWidth="1"/>
    <col min="10967" max="11213" width="9.1796875" style="10"/>
    <col min="11214" max="11214" width="51.1796875" style="10" customWidth="1"/>
    <col min="11215" max="11222" width="9.81640625" style="10" customWidth="1"/>
    <col min="11223" max="11469" width="9.1796875" style="10"/>
    <col min="11470" max="11470" width="51.1796875" style="10" customWidth="1"/>
    <col min="11471" max="11478" width="9.81640625" style="10" customWidth="1"/>
    <col min="11479" max="11725" width="9.1796875" style="10"/>
    <col min="11726" max="11726" width="51.1796875" style="10" customWidth="1"/>
    <col min="11727" max="11734" width="9.81640625" style="10" customWidth="1"/>
    <col min="11735" max="11981" width="9.1796875" style="10"/>
    <col min="11982" max="11982" width="51.1796875" style="10" customWidth="1"/>
    <col min="11983" max="11990" width="9.81640625" style="10" customWidth="1"/>
    <col min="11991" max="12237" width="9.1796875" style="10"/>
    <col min="12238" max="12238" width="51.1796875" style="10" customWidth="1"/>
    <col min="12239" max="12246" width="9.81640625" style="10" customWidth="1"/>
    <col min="12247" max="12493" width="9.1796875" style="10"/>
    <col min="12494" max="12494" width="51.1796875" style="10" customWidth="1"/>
    <col min="12495" max="12502" width="9.81640625" style="10" customWidth="1"/>
    <col min="12503" max="12749" width="9.1796875" style="10"/>
    <col min="12750" max="12750" width="51.1796875" style="10" customWidth="1"/>
    <col min="12751" max="12758" width="9.81640625" style="10" customWidth="1"/>
    <col min="12759" max="13005" width="9.1796875" style="10"/>
    <col min="13006" max="13006" width="51.1796875" style="10" customWidth="1"/>
    <col min="13007" max="13014" width="9.81640625" style="10" customWidth="1"/>
    <col min="13015" max="13261" width="9.1796875" style="10"/>
    <col min="13262" max="13262" width="51.1796875" style="10" customWidth="1"/>
    <col min="13263" max="13270" width="9.81640625" style="10" customWidth="1"/>
    <col min="13271" max="13517" width="9.1796875" style="10"/>
    <col min="13518" max="13518" width="51.1796875" style="10" customWidth="1"/>
    <col min="13519" max="13526" width="9.81640625" style="10" customWidth="1"/>
    <col min="13527" max="13773" width="9.1796875" style="10"/>
    <col min="13774" max="13774" width="51.1796875" style="10" customWidth="1"/>
    <col min="13775" max="13782" width="9.81640625" style="10" customWidth="1"/>
    <col min="13783" max="14029" width="9.1796875" style="10"/>
    <col min="14030" max="14030" width="51.1796875" style="10" customWidth="1"/>
    <col min="14031" max="14038" width="9.81640625" style="10" customWidth="1"/>
    <col min="14039" max="14285" width="9.1796875" style="10"/>
    <col min="14286" max="14286" width="51.1796875" style="10" customWidth="1"/>
    <col min="14287" max="14294" width="9.81640625" style="10" customWidth="1"/>
    <col min="14295" max="14541" width="9.1796875" style="10"/>
    <col min="14542" max="14542" width="51.1796875" style="10" customWidth="1"/>
    <col min="14543" max="14550" width="9.81640625" style="10" customWidth="1"/>
    <col min="14551" max="14797" width="9.1796875" style="10"/>
    <col min="14798" max="14798" width="51.1796875" style="10" customWidth="1"/>
    <col min="14799" max="14806" width="9.81640625" style="10" customWidth="1"/>
    <col min="14807" max="15053" width="9.1796875" style="10"/>
    <col min="15054" max="15054" width="51.1796875" style="10" customWidth="1"/>
    <col min="15055" max="15062" width="9.81640625" style="10" customWidth="1"/>
    <col min="15063" max="15309" width="9.1796875" style="10"/>
    <col min="15310" max="15310" width="51.1796875" style="10" customWidth="1"/>
    <col min="15311" max="15318" width="9.81640625" style="10" customWidth="1"/>
    <col min="15319" max="15565" width="9.1796875" style="10"/>
    <col min="15566" max="15566" width="51.1796875" style="10" customWidth="1"/>
    <col min="15567" max="15574" width="9.81640625" style="10" customWidth="1"/>
    <col min="15575" max="15821" width="9.1796875" style="10"/>
    <col min="15822" max="15822" width="51.1796875" style="10" customWidth="1"/>
    <col min="15823" max="15830" width="9.81640625" style="10" customWidth="1"/>
    <col min="15831" max="16077" width="9.1796875" style="10"/>
    <col min="16078" max="16078" width="51.1796875" style="10" customWidth="1"/>
    <col min="16079" max="16086" width="9.81640625" style="10" customWidth="1"/>
    <col min="16087" max="16384" width="9.1796875" style="10"/>
  </cols>
  <sheetData>
    <row r="1" spans="2:9" s="1" customFormat="1" ht="17.25" customHeight="1" x14ac:dyDescent="0.3">
      <c r="B1" s="40"/>
      <c r="C1" s="41"/>
      <c r="D1" s="42"/>
      <c r="H1" s="36" t="s">
        <v>214</v>
      </c>
    </row>
    <row r="2" spans="2:9" s="1" customFormat="1" ht="28.5" customHeight="1" x14ac:dyDescent="0.3">
      <c r="B2" s="176" t="s">
        <v>216</v>
      </c>
      <c r="C2" s="176"/>
      <c r="D2" s="176"/>
      <c r="E2" s="176"/>
      <c r="F2" s="176"/>
      <c r="G2" s="176"/>
      <c r="H2" s="176"/>
    </row>
    <row r="3" spans="2:9" s="1" customFormat="1" ht="15.75" customHeight="1" x14ac:dyDescent="0.3">
      <c r="B3" s="177">
        <v>2020</v>
      </c>
      <c r="C3" s="177"/>
      <c r="D3" s="177"/>
      <c r="E3" s="177"/>
      <c r="F3" s="177"/>
      <c r="G3" s="177"/>
      <c r="H3" s="177"/>
    </row>
    <row r="4" spans="2:9" ht="15" customHeight="1" x14ac:dyDescent="0.25">
      <c r="B4" s="10" t="s">
        <v>115</v>
      </c>
      <c r="G4" s="10"/>
      <c r="H4" s="11" t="s">
        <v>228</v>
      </c>
    </row>
    <row r="5" spans="2:9" ht="14.5" customHeight="1" x14ac:dyDescent="0.2">
      <c r="B5" s="37" t="s">
        <v>76</v>
      </c>
      <c r="C5" s="179" t="s">
        <v>0</v>
      </c>
      <c r="D5" s="178" t="s">
        <v>54</v>
      </c>
      <c r="E5" s="178" t="s">
        <v>44</v>
      </c>
      <c r="F5" s="178" t="s">
        <v>45</v>
      </c>
      <c r="G5" s="178" t="s">
        <v>55</v>
      </c>
      <c r="H5" s="178" t="s">
        <v>56</v>
      </c>
    </row>
    <row r="6" spans="2:9" ht="17.25" customHeight="1" x14ac:dyDescent="0.25">
      <c r="B6" s="43" t="s">
        <v>46</v>
      </c>
      <c r="C6" s="196"/>
      <c r="D6" s="180"/>
      <c r="E6" s="180"/>
      <c r="F6" s="180"/>
      <c r="G6" s="180"/>
      <c r="H6" s="180"/>
    </row>
    <row r="7" spans="2:9" ht="14" customHeight="1" x14ac:dyDescent="0.25">
      <c r="B7" s="40" t="s">
        <v>0</v>
      </c>
      <c r="C7" s="64">
        <f>+'Q33'!C7*1000/'Q12'!C7</f>
        <v>29.399565740411806</v>
      </c>
      <c r="D7" s="64">
        <f>+'Q33'!D7*1000/'Q12'!D7</f>
        <v>31.540157622972782</v>
      </c>
      <c r="E7" s="64">
        <f>+'Q33'!E7*1000/'Q12'!E7</f>
        <v>29.242384994878051</v>
      </c>
      <c r="F7" s="64">
        <f>+'Q33'!F7*1000/'Q12'!F7</f>
        <v>26.329376089758942</v>
      </c>
      <c r="G7" s="64">
        <f>+'Q33'!G7*1000/'Q12'!G7</f>
        <v>28.484390205924029</v>
      </c>
      <c r="H7" s="64">
        <f>+'Q33'!H7*1000/'Q12'!H7</f>
        <v>31.381086735986905</v>
      </c>
    </row>
    <row r="8" spans="2:9" ht="14" customHeight="1" x14ac:dyDescent="0.2">
      <c r="B8" s="10" t="s">
        <v>53</v>
      </c>
      <c r="C8" s="64">
        <f>+'Q33'!C8*1000/'Q12'!C8</f>
        <v>22.28886110042334</v>
      </c>
      <c r="D8" s="31">
        <f>+'Q33'!D8*1000/'Q12'!D8</f>
        <v>28.525852585258495</v>
      </c>
      <c r="E8" s="31">
        <f>+'Q33'!E8*1000/'Q12'!E8</f>
        <v>25.522575007282324</v>
      </c>
      <c r="F8" s="31">
        <f>+'Q33'!F8*1000/'Q12'!F8</f>
        <v>16.576639999999994</v>
      </c>
      <c r="G8" s="31">
        <f>+'Q33'!G8*1000/'Q12'!G8</f>
        <v>21.357099697885218</v>
      </c>
      <c r="H8" s="31">
        <f>+'Q33'!H8*1000/'Q12'!H8</f>
        <v>13.93972602739726</v>
      </c>
    </row>
    <row r="9" spans="2:9" ht="14" customHeight="1" x14ac:dyDescent="0.2">
      <c r="B9" s="10" t="s">
        <v>47</v>
      </c>
      <c r="C9" s="64">
        <f>+'Q33'!C9*1000/'Q12'!C9</f>
        <v>35.033928571428589</v>
      </c>
      <c r="D9" s="31">
        <f>+'Q33'!D9*1000/'Q12'!D9</f>
        <v>26.564516129032263</v>
      </c>
      <c r="E9" s="31">
        <f>+'Q33'!E9*1000/'Q12'!E9</f>
        <v>27.658482142857149</v>
      </c>
      <c r="F9" s="31">
        <f>+'Q33'!F9*1000/'Q12'!F9</f>
        <v>12.843915343915343</v>
      </c>
      <c r="G9" s="31">
        <f>+'Q33'!G9*1000/'Q12'!G9</f>
        <v>42.114503816793899</v>
      </c>
      <c r="H9" s="31">
        <f>+'Q33'!H9*1000/'Q12'!H9</f>
        <v>68.039999999999779</v>
      </c>
    </row>
    <row r="10" spans="2:9" ht="14" customHeight="1" x14ac:dyDescent="0.2">
      <c r="B10" s="10" t="s">
        <v>48</v>
      </c>
      <c r="C10" s="64">
        <f>+'Q33'!C10*1000/'Q12'!C10</f>
        <v>28.376374799901651</v>
      </c>
      <c r="D10" s="31">
        <f>+'Q33'!D10*1000/'Q12'!D10</f>
        <v>30.095636998254804</v>
      </c>
      <c r="E10" s="31">
        <f>+'Q33'!E10*1000/'Q12'!E10</f>
        <v>26.945855057351384</v>
      </c>
      <c r="F10" s="31">
        <f>+'Q33'!F10*1000/'Q12'!F10</f>
        <v>27.536433487896254</v>
      </c>
      <c r="G10" s="31">
        <f>+'Q33'!G10*1000/'Q12'!G10</f>
        <v>30.93586670218118</v>
      </c>
      <c r="H10" s="31">
        <f>+'Q33'!H10*1000/'Q12'!H10</f>
        <v>28.909180466294423</v>
      </c>
    </row>
    <row r="11" spans="2:9" s="98" customFormat="1" ht="14" hidden="1" customHeight="1" outlineLevel="1" x14ac:dyDescent="0.35">
      <c r="B11" s="99" t="s">
        <v>291</v>
      </c>
      <c r="C11" s="134">
        <f>+'Q33'!C11*1000/'Q12'!C11</f>
        <v>20.206952743074336</v>
      </c>
      <c r="D11" s="113">
        <f>+'Q33'!D11*1000/'Q12'!D11</f>
        <v>24.232584269662894</v>
      </c>
      <c r="E11" s="113">
        <f>+'Q33'!E11*1000/'Q12'!E11</f>
        <v>24.43618181818168</v>
      </c>
      <c r="F11" s="113">
        <f>+'Q33'!F11*1000/'Q12'!F11</f>
        <v>17.087384301435787</v>
      </c>
      <c r="G11" s="113">
        <f>+'Q33'!G11*1000/'Q12'!G11</f>
        <v>15.463703703703667</v>
      </c>
      <c r="H11" s="113">
        <f>+'Q33'!H11*1000/'Q12'!H11</f>
        <v>27.392153473902493</v>
      </c>
      <c r="I11" s="14"/>
    </row>
    <row r="12" spans="2:9" s="98" customFormat="1" ht="14" hidden="1" customHeight="1" outlineLevel="1" x14ac:dyDescent="0.35">
      <c r="B12" s="99" t="s">
        <v>292</v>
      </c>
      <c r="C12" s="134">
        <f>+'Q33'!C12*1000/'Q12'!C12</f>
        <v>20.605476673428104</v>
      </c>
      <c r="D12" s="113">
        <f>+'Q33'!D12*1000/'Q12'!D12</f>
        <v>28.314516129032249</v>
      </c>
      <c r="E12" s="113">
        <f>+'Q33'!E12*1000/'Q12'!E12</f>
        <v>22.937710437710425</v>
      </c>
      <c r="F12" s="113">
        <f>+'Q33'!F12*1000/'Q12'!F12</f>
        <v>19.490468830499761</v>
      </c>
      <c r="G12" s="113">
        <f>+'Q33'!G12*1000/'Q12'!G12</f>
        <v>84.421052631579229</v>
      </c>
      <c r="H12" s="113">
        <f>+'Q33'!H12*1000/'Q12'!H12</f>
        <v>10.529082292115485</v>
      </c>
      <c r="I12" s="14"/>
    </row>
    <row r="13" spans="2:9" s="98" customFormat="1" ht="14" hidden="1" customHeight="1" outlineLevel="1" x14ac:dyDescent="0.35">
      <c r="B13" s="99" t="s">
        <v>293</v>
      </c>
      <c r="C13" s="134">
        <f>+'Q33'!C13*1000/'Q12'!C13</f>
        <v>32.72978723404254</v>
      </c>
      <c r="D13" s="142" t="s">
        <v>100</v>
      </c>
      <c r="E13" s="142" t="s">
        <v>100</v>
      </c>
      <c r="F13" s="142" t="s">
        <v>100</v>
      </c>
      <c r="G13" s="113">
        <f>+'Q33'!G13*1000/'Q12'!G13</f>
        <v>32.72978723404254</v>
      </c>
      <c r="H13" s="142" t="s">
        <v>100</v>
      </c>
      <c r="I13" s="14"/>
    </row>
    <row r="14" spans="2:9" s="98" customFormat="1" ht="14" hidden="1" customHeight="1" outlineLevel="1" x14ac:dyDescent="0.35">
      <c r="B14" s="99" t="s">
        <v>294</v>
      </c>
      <c r="C14" s="134">
        <f>+'Q33'!C14*1000/'Q12'!C14</f>
        <v>22.602469135802455</v>
      </c>
      <c r="D14" s="113">
        <f>+'Q33'!D14*1000/'Q12'!D14</f>
        <v>28.820512820512835</v>
      </c>
      <c r="E14" s="113">
        <f>+'Q33'!E14*1000/'Q12'!E14</f>
        <v>27.180310880829026</v>
      </c>
      <c r="F14" s="113">
        <f>+'Q33'!F14*1000/'Q12'!F14</f>
        <v>22.598754590451822</v>
      </c>
      <c r="G14" s="113">
        <f>+'Q33'!G14*1000/'Q12'!G14</f>
        <v>15.000000000000021</v>
      </c>
      <c r="H14" s="113">
        <f>+'Q33'!H14*1000/'Q12'!H14</f>
        <v>21.921013412816663</v>
      </c>
      <c r="I14" s="14"/>
    </row>
    <row r="15" spans="2:9" s="98" customFormat="1" ht="14" hidden="1" customHeight="1" outlineLevel="1" x14ac:dyDescent="0.35">
      <c r="B15" s="99" t="s">
        <v>295</v>
      </c>
      <c r="C15" s="134">
        <f>+'Q33'!C15*1000/'Q12'!C15</f>
        <v>48.974684478559212</v>
      </c>
      <c r="D15" s="113">
        <f>+'Q33'!D15*1000/'Q12'!D15</f>
        <v>27.839506172839503</v>
      </c>
      <c r="E15" s="113">
        <f>+'Q33'!E15*1000/'Q12'!E15</f>
        <v>24.438720398836864</v>
      </c>
      <c r="F15" s="113">
        <f>+'Q33'!F15*1000/'Q12'!F15</f>
        <v>47.571836346336731</v>
      </c>
      <c r="G15" s="113">
        <f>+'Q33'!G15*1000/'Q12'!G15</f>
        <v>111.27563636363621</v>
      </c>
      <c r="H15" s="113">
        <f>+'Q33'!H15*1000/'Q12'!H15</f>
        <v>40.305555555555564</v>
      </c>
      <c r="I15" s="14"/>
    </row>
    <row r="16" spans="2:9" s="98" customFormat="1" ht="14" hidden="1" customHeight="1" outlineLevel="1" x14ac:dyDescent="0.35">
      <c r="B16" s="99" t="s">
        <v>296</v>
      </c>
      <c r="C16" s="134">
        <f>+'Q33'!C16*1000/'Q12'!C16</f>
        <v>24.315229300360002</v>
      </c>
      <c r="D16" s="113">
        <f>+'Q33'!D16*1000/'Q12'!D16</f>
        <v>27.085271317829456</v>
      </c>
      <c r="E16" s="113">
        <f>+'Q33'!E16*1000/'Q12'!E16</f>
        <v>28.357786357786352</v>
      </c>
      <c r="F16" s="113">
        <f>+'Q33'!F16*1000/'Q12'!F16</f>
        <v>19.921266705403823</v>
      </c>
      <c r="G16" s="113">
        <f>+'Q33'!G16*1000/'Q12'!G16</f>
        <v>72.471544715447095</v>
      </c>
      <c r="H16" s="113">
        <f>+'Q33'!H16*1000/'Q12'!H16</f>
        <v>24.192200557103035</v>
      </c>
      <c r="I16" s="14"/>
    </row>
    <row r="17" spans="2:9" s="98" customFormat="1" ht="14" hidden="1" customHeight="1" outlineLevel="1" x14ac:dyDescent="0.35">
      <c r="B17" s="99" t="s">
        <v>297</v>
      </c>
      <c r="C17" s="134">
        <f>+'Q33'!C17*1000/'Q12'!C17</f>
        <v>17.509033317691213</v>
      </c>
      <c r="D17" s="113">
        <f>+'Q33'!D17*1000/'Q12'!D17</f>
        <v>23.117886178861792</v>
      </c>
      <c r="E17" s="113">
        <f>+'Q33'!E17*1000/'Q12'!E17</f>
        <v>26.034782608695682</v>
      </c>
      <c r="F17" s="113">
        <f>+'Q33'!F17*1000/'Q12'!F17</f>
        <v>16.477289113193919</v>
      </c>
      <c r="G17" s="113">
        <f>+'Q33'!G17*1000/'Q12'!G17</f>
        <v>11.643097643097624</v>
      </c>
      <c r="H17" s="113">
        <f>+'Q33'!H17*1000/'Q12'!H17</f>
        <v>13.490466798159117</v>
      </c>
      <c r="I17" s="14"/>
    </row>
    <row r="18" spans="2:9" s="98" customFormat="1" ht="14" hidden="1" customHeight="1" outlineLevel="1" x14ac:dyDescent="0.35">
      <c r="B18" s="99" t="s">
        <v>298</v>
      </c>
      <c r="C18" s="134">
        <f>+'Q33'!C18*1000/'Q12'!C18</f>
        <v>39.139630390143687</v>
      </c>
      <c r="D18" s="113">
        <f>+'Q33'!D18*1000/'Q12'!D18</f>
        <v>48.666666666666679</v>
      </c>
      <c r="E18" s="113">
        <f>+'Q33'!E18*1000/'Q12'!E18</f>
        <v>24.052453468697102</v>
      </c>
      <c r="F18" s="113">
        <f>+'Q33'!F18*1000/'Q12'!F18</f>
        <v>30.709013914095664</v>
      </c>
      <c r="G18" s="113">
        <f>+'Q33'!G18*1000/'Q12'!G18</f>
        <v>72.741190063546952</v>
      </c>
      <c r="H18" s="113">
        <f>+'Q33'!H18*1000/'Q12'!H18</f>
        <v>25.523543990086715</v>
      </c>
      <c r="I18" s="14"/>
    </row>
    <row r="19" spans="2:9" s="98" customFormat="1" ht="14" hidden="1" customHeight="1" outlineLevel="1" x14ac:dyDescent="0.35">
      <c r="B19" s="99" t="s">
        <v>299</v>
      </c>
      <c r="C19" s="134">
        <f>+'Q33'!C19*1000/'Q12'!C19</f>
        <v>23.568337540569786</v>
      </c>
      <c r="D19" s="113">
        <f>+'Q33'!D19*1000/'Q12'!D19</f>
        <v>27.252525252525256</v>
      </c>
      <c r="E19" s="113">
        <f>+'Q33'!E19*1000/'Q12'!E19</f>
        <v>30.047821466524944</v>
      </c>
      <c r="F19" s="113">
        <f>+'Q33'!F19*1000/'Q12'!F19</f>
        <v>19.114130434782616</v>
      </c>
      <c r="G19" s="113">
        <f>+'Q33'!G19*1000/'Q12'!G19</f>
        <v>38.028846153846168</v>
      </c>
      <c r="H19" s="113">
        <f>+'Q33'!H19*1000/'Q12'!H19</f>
        <v>15.556338028169021</v>
      </c>
      <c r="I19" s="14"/>
    </row>
    <row r="20" spans="2:9" s="98" customFormat="1" ht="14" hidden="1" customHeight="1" outlineLevel="1" x14ac:dyDescent="0.35">
      <c r="B20" s="99" t="s">
        <v>300</v>
      </c>
      <c r="C20" s="134">
        <f>+'Q33'!C20*1000/'Q12'!C20</f>
        <v>45.659776055124922</v>
      </c>
      <c r="D20" s="142" t="s">
        <v>100</v>
      </c>
      <c r="E20" s="113">
        <f>+'Q33'!E20*1000/'Q12'!E20</f>
        <v>66.917808219178099</v>
      </c>
      <c r="F20" s="142" t="s">
        <v>100</v>
      </c>
      <c r="G20" s="142" t="s">
        <v>100</v>
      </c>
      <c r="H20" s="113">
        <f>+'Q33'!H20*1000/'Q12'!H20</f>
        <v>44.270469181232784</v>
      </c>
      <c r="I20" s="14"/>
    </row>
    <row r="21" spans="2:9" s="98" customFormat="1" ht="14" hidden="1" customHeight="1" outlineLevel="1" x14ac:dyDescent="0.35">
      <c r="B21" s="99" t="s">
        <v>301</v>
      </c>
      <c r="C21" s="134">
        <f>+'Q33'!C21*1000/'Q12'!C21</f>
        <v>29.213589407827691</v>
      </c>
      <c r="D21" s="113">
        <f>+'Q33'!D21*1000/'Q12'!D21</f>
        <v>28.75956284153003</v>
      </c>
      <c r="E21" s="113">
        <f>+'Q33'!E21*1000/'Q12'!E21</f>
        <v>24.910714285714249</v>
      </c>
      <c r="F21" s="113">
        <f>+'Q33'!F21*1000/'Q12'!F21</f>
        <v>28.9166666666667</v>
      </c>
      <c r="G21" s="113">
        <f>+'Q33'!G21*1000/'Q12'!G21</f>
        <v>31.088141025641001</v>
      </c>
      <c r="H21" s="113">
        <f>+'Q33'!H21*1000/'Q12'!H21</f>
        <v>34.772808586762046</v>
      </c>
      <c r="I21" s="14"/>
    </row>
    <row r="22" spans="2:9" s="98" customFormat="1" ht="14" hidden="1" customHeight="1" outlineLevel="1" x14ac:dyDescent="0.35">
      <c r="B22" s="99" t="s">
        <v>302</v>
      </c>
      <c r="C22" s="134">
        <f>+'Q33'!C22*1000/'Q12'!C22</f>
        <v>32.610456966638893</v>
      </c>
      <c r="D22" s="113">
        <f>+'Q33'!D22*1000/'Q12'!D22</f>
        <v>28.617021276595743</v>
      </c>
      <c r="E22" s="113">
        <f>+'Q33'!E22*1000/'Q12'!E22</f>
        <v>46.981818181818205</v>
      </c>
      <c r="F22" s="113">
        <f>+'Q33'!F22*1000/'Q12'!F22</f>
        <v>35.807052896725253</v>
      </c>
      <c r="G22" s="113">
        <f>+'Q33'!G22*1000/'Q12'!G22</f>
        <v>28.83361921097778</v>
      </c>
      <c r="H22" s="113">
        <f>+'Q33'!H22*1000/'Q12'!H22</f>
        <v>31.189877605028222</v>
      </c>
      <c r="I22" s="14"/>
    </row>
    <row r="23" spans="2:9" s="98" customFormat="1" ht="14" hidden="1" customHeight="1" outlineLevel="1" x14ac:dyDescent="0.35">
      <c r="B23" s="99" t="s">
        <v>303</v>
      </c>
      <c r="C23" s="134">
        <f>+'Q33'!C23*1000/'Q12'!C23</f>
        <v>30.456713225116449</v>
      </c>
      <c r="D23" s="113">
        <f>+'Q33'!D23*1000/'Q12'!D23</f>
        <v>29.869565217391322</v>
      </c>
      <c r="E23" s="113">
        <f>+'Q33'!E23*1000/'Q12'!E23</f>
        <v>27.435957149510998</v>
      </c>
      <c r="F23" s="113">
        <f>+'Q33'!F23*1000/'Q12'!F23</f>
        <v>28.750434178534164</v>
      </c>
      <c r="G23" s="113">
        <f>+'Q33'!G23*1000/'Q12'!G23</f>
        <v>27.017598637524866</v>
      </c>
      <c r="H23" s="113">
        <f>+'Q33'!H23*1000/'Q12'!H23</f>
        <v>37.043438077634008</v>
      </c>
      <c r="I23" s="14"/>
    </row>
    <row r="24" spans="2:9" s="98" customFormat="1" ht="14" hidden="1" customHeight="1" outlineLevel="1" x14ac:dyDescent="0.35">
      <c r="B24" s="99" t="s">
        <v>304</v>
      </c>
      <c r="C24" s="134">
        <f>+'Q33'!C24*1000/'Q12'!C24</f>
        <v>23.414814814814846</v>
      </c>
      <c r="D24" s="113">
        <f>+'Q33'!D24*1000/'Q12'!D24</f>
        <v>28.106145251396644</v>
      </c>
      <c r="E24" s="113">
        <f>+'Q33'!E24*1000/'Q12'!E24</f>
        <v>30.84082254379279</v>
      </c>
      <c r="F24" s="113">
        <f>+'Q33'!F24*1000/'Q12'!F24</f>
        <v>27.213232440822548</v>
      </c>
      <c r="G24" s="113">
        <f>+'Q33'!G24*1000/'Q12'!G24</f>
        <v>22.874238227146876</v>
      </c>
      <c r="H24" s="113">
        <f>+'Q33'!H24*1000/'Q12'!H24</f>
        <v>9.61138098542677</v>
      </c>
      <c r="I24" s="14"/>
    </row>
    <row r="25" spans="2:9" s="98" customFormat="1" ht="14" hidden="1" customHeight="1" outlineLevel="1" x14ac:dyDescent="0.35">
      <c r="B25" s="99" t="s">
        <v>305</v>
      </c>
      <c r="C25" s="134">
        <f>+'Q33'!C25*1000/'Q12'!C25</f>
        <v>23.114746849436244</v>
      </c>
      <c r="D25" s="113">
        <f>+'Q33'!D25*1000/'Q12'!D25</f>
        <v>29.862068965517238</v>
      </c>
      <c r="E25" s="113">
        <f>+'Q33'!E25*1000/'Q12'!E25</f>
        <v>21.48294434470375</v>
      </c>
      <c r="F25" s="113">
        <f>+'Q33'!F25*1000/'Q12'!F25</f>
        <v>30.364612511671261</v>
      </c>
      <c r="G25" s="113">
        <f>+'Q33'!G25*1000/'Q12'!G25</f>
        <v>14.916226415094332</v>
      </c>
      <c r="H25" s="113">
        <f>+'Q33'!H25*1000/'Q12'!H25</f>
        <v>14.70425531914892</v>
      </c>
      <c r="I25" s="14"/>
    </row>
    <row r="26" spans="2:9" s="98" customFormat="1" ht="14" hidden="1" customHeight="1" outlineLevel="1" x14ac:dyDescent="0.35">
      <c r="B26" s="99" t="s">
        <v>306</v>
      </c>
      <c r="C26" s="134">
        <f>+'Q33'!C26*1000/'Q12'!C26</f>
        <v>23.88735100376427</v>
      </c>
      <c r="D26" s="113">
        <f>+'Q33'!D26*1000/'Q12'!D26</f>
        <v>31.929376408715274</v>
      </c>
      <c r="E26" s="113">
        <f>+'Q33'!E26*1000/'Q12'!E26</f>
        <v>25.831144925757716</v>
      </c>
      <c r="F26" s="113">
        <f>+'Q33'!F26*1000/'Q12'!F26</f>
        <v>23.262851354773307</v>
      </c>
      <c r="G26" s="113">
        <f>+'Q33'!G26*1000/'Q12'!G26</f>
        <v>19.281302170283734</v>
      </c>
      <c r="H26" s="113">
        <f>+'Q33'!H26*1000/'Q12'!H26</f>
        <v>19.334081976417821</v>
      </c>
      <c r="I26" s="14"/>
    </row>
    <row r="27" spans="2:9" s="98" customFormat="1" ht="14" hidden="1" customHeight="1" outlineLevel="1" x14ac:dyDescent="0.35">
      <c r="B27" s="99" t="s">
        <v>307</v>
      </c>
      <c r="C27" s="134">
        <f>+'Q33'!C27*1000/'Q12'!C27</f>
        <v>19.173100201748557</v>
      </c>
      <c r="D27" s="113">
        <f>+'Q33'!D27*1000/'Q12'!D27</f>
        <v>26.12903225806452</v>
      </c>
      <c r="E27" s="113">
        <f>+'Q33'!E27*1000/'Q12'!E27</f>
        <v>37.488843813387454</v>
      </c>
      <c r="F27" s="113">
        <f>+'Q33'!F27*1000/'Q12'!F27</f>
        <v>32.794148380355296</v>
      </c>
      <c r="G27" s="113">
        <f>+'Q33'!G27*1000/'Q12'!G27</f>
        <v>25.088408644400783</v>
      </c>
      <c r="H27" s="113">
        <f>+'Q33'!H27*1000/'Q12'!H27</f>
        <v>14.528191000918241</v>
      </c>
      <c r="I27" s="14"/>
    </row>
    <row r="28" spans="2:9" s="98" customFormat="1" ht="14" hidden="1" customHeight="1" outlineLevel="1" x14ac:dyDescent="0.35">
      <c r="B28" s="99" t="s">
        <v>308</v>
      </c>
      <c r="C28" s="134">
        <f>+'Q33'!C28*1000/'Q12'!C28</f>
        <v>42.253859829699344</v>
      </c>
      <c r="D28" s="113">
        <f>+'Q33'!D28*1000/'Q12'!D28</f>
        <v>29.016129032258064</v>
      </c>
      <c r="E28" s="113">
        <f>+'Q33'!E28*1000/'Q12'!E28</f>
        <v>23.804878048780473</v>
      </c>
      <c r="F28" s="113">
        <f>+'Q33'!F28*1000/'Q12'!F28</f>
        <v>73.091537132987867</v>
      </c>
      <c r="G28" s="113">
        <f>+'Q33'!G28*1000/'Q12'!G28</f>
        <v>67.4963788300837</v>
      </c>
      <c r="H28" s="113">
        <f>+'Q33'!H28*1000/'Q12'!H28</f>
        <v>28.966797797010297</v>
      </c>
      <c r="I28" s="14"/>
    </row>
    <row r="29" spans="2:9" s="98" customFormat="1" ht="14" hidden="1" customHeight="1" outlineLevel="1" x14ac:dyDescent="0.35">
      <c r="B29" s="99" t="s">
        <v>309</v>
      </c>
      <c r="C29" s="134">
        <f>+'Q33'!C29*1000/'Q12'!C29</f>
        <v>31.156552034164903</v>
      </c>
      <c r="D29" s="113">
        <f>+'Q33'!D29*1000/'Q12'!D29</f>
        <v>41.422480620155056</v>
      </c>
      <c r="E29" s="113">
        <f>+'Q33'!E29*1000/'Q12'!E29</f>
        <v>28.598694942903688</v>
      </c>
      <c r="F29" s="113">
        <f>+'Q33'!F29*1000/'Q12'!F29</f>
        <v>28.37231036731135</v>
      </c>
      <c r="G29" s="113">
        <f>+'Q33'!G29*1000/'Q12'!G29</f>
        <v>27.273215656178049</v>
      </c>
      <c r="H29" s="113">
        <f>+'Q33'!H29*1000/'Q12'!H29</f>
        <v>53.370122630992263</v>
      </c>
      <c r="I29" s="14"/>
    </row>
    <row r="30" spans="2:9" s="98" customFormat="1" ht="14" hidden="1" customHeight="1" outlineLevel="1" x14ac:dyDescent="0.35">
      <c r="B30" s="99" t="s">
        <v>310</v>
      </c>
      <c r="C30" s="134">
        <f>+'Q33'!C30*1000/'Q12'!C30</f>
        <v>34.544179647628148</v>
      </c>
      <c r="D30" s="113">
        <f>+'Q33'!D30*1000/'Q12'!D30</f>
        <v>29.716417910447767</v>
      </c>
      <c r="E30" s="113">
        <f>+'Q33'!E30*1000/'Q12'!E30</f>
        <v>31.220257234726699</v>
      </c>
      <c r="F30" s="113">
        <f>+'Q33'!F30*1000/'Q12'!F30</f>
        <v>26.117717003567218</v>
      </c>
      <c r="G30" s="113">
        <f>+'Q33'!G30*1000/'Q12'!G30</f>
        <v>17.740236382322749</v>
      </c>
      <c r="H30" s="113">
        <f>+'Q33'!H30*1000/'Q12'!H30</f>
        <v>42.053102495089441</v>
      </c>
      <c r="I30" s="14"/>
    </row>
    <row r="31" spans="2:9" s="98" customFormat="1" ht="14" hidden="1" customHeight="1" outlineLevel="1" x14ac:dyDescent="0.35">
      <c r="B31" s="99" t="s">
        <v>311</v>
      </c>
      <c r="C31" s="134">
        <f>+'Q33'!C31*1000/'Q12'!C31</f>
        <v>17.858763810092629</v>
      </c>
      <c r="D31" s="113">
        <f>+'Q33'!D31*1000/'Q12'!D31</f>
        <v>109.92592592592598</v>
      </c>
      <c r="E31" s="113">
        <f>+'Q33'!E31*1000/'Q12'!E31</f>
        <v>17.774774774774777</v>
      </c>
      <c r="F31" s="113">
        <f>+'Q33'!F31*1000/'Q12'!F31</f>
        <v>20.997326203208576</v>
      </c>
      <c r="G31" s="113">
        <f>+'Q33'!G31*1000/'Q12'!G31</f>
        <v>13.837381203801476</v>
      </c>
      <c r="H31" s="113">
        <f>+'Q33'!H31*1000/'Q12'!H31</f>
        <v>11.732600732600739</v>
      </c>
      <c r="I31" s="14"/>
    </row>
    <row r="32" spans="2:9" s="98" customFormat="1" ht="14" hidden="1" customHeight="1" outlineLevel="1" x14ac:dyDescent="0.35">
      <c r="B32" s="99" t="s">
        <v>312</v>
      </c>
      <c r="C32" s="134">
        <f>+'Q33'!C32*1000/'Q12'!C32</f>
        <v>23.84320453528268</v>
      </c>
      <c r="D32" s="113">
        <f>+'Q33'!D32*1000/'Q12'!D32</f>
        <v>34.236933797909415</v>
      </c>
      <c r="E32" s="113">
        <f>+'Q33'!E32*1000/'Q12'!E32</f>
        <v>31.152447552447594</v>
      </c>
      <c r="F32" s="113">
        <f>+'Q33'!F32*1000/'Q12'!F32</f>
        <v>30.443500424808835</v>
      </c>
      <c r="G32" s="113">
        <f>+'Q33'!G32*1000/'Q12'!G32</f>
        <v>17.351648351648368</v>
      </c>
      <c r="H32" s="113">
        <f>+'Q33'!H32*1000/'Q12'!H32</f>
        <v>11.891593936610029</v>
      </c>
      <c r="I32" s="14"/>
    </row>
    <row r="33" spans="2:9" s="98" customFormat="1" ht="14" hidden="1" customHeight="1" outlineLevel="1" x14ac:dyDescent="0.35">
      <c r="B33" s="99" t="s">
        <v>313</v>
      </c>
      <c r="C33" s="134">
        <f>+'Q33'!C33*1000/'Q12'!C33</f>
        <v>43.820437566702296</v>
      </c>
      <c r="D33" s="113">
        <f>+'Q33'!D33*1000/'Q12'!D33</f>
        <v>35.45454545454546</v>
      </c>
      <c r="E33" s="113">
        <f>+'Q33'!E33*1000/'Q12'!E33</f>
        <v>25.550815558343771</v>
      </c>
      <c r="F33" s="113">
        <f>+'Q33'!F33*1000/'Q12'!F33</f>
        <v>31.304212168486792</v>
      </c>
      <c r="G33" s="113">
        <f>+'Q33'!G33*1000/'Q12'!G33</f>
        <v>45.55578947368425</v>
      </c>
      <c r="H33" s="113">
        <f>+'Q33'!H33*1000/'Q12'!H33</f>
        <v>74.522593320235728</v>
      </c>
      <c r="I33" s="14"/>
    </row>
    <row r="34" spans="2:9" s="98" customFormat="1" ht="14" hidden="1" customHeight="1" outlineLevel="1" x14ac:dyDescent="0.35">
      <c r="B34" s="99" t="s">
        <v>314</v>
      </c>
      <c r="C34" s="134">
        <f>+'Q33'!C34*1000/'Q12'!C34</f>
        <v>31.792680934487848</v>
      </c>
      <c r="D34" s="113">
        <f>+'Q33'!D34*1000/'Q12'!D34</f>
        <v>32.862842892768086</v>
      </c>
      <c r="E34" s="113">
        <f>+'Q33'!E34*1000/'Q12'!E34</f>
        <v>31.992572586090528</v>
      </c>
      <c r="F34" s="113">
        <f>+'Q33'!F34*1000/'Q12'!F34</f>
        <v>33.261467889908381</v>
      </c>
      <c r="G34" s="113">
        <f>+'Q33'!G34*1000/'Q12'!G34</f>
        <v>57.246220302375768</v>
      </c>
      <c r="H34" s="113">
        <f>+'Q33'!H34*1000/'Q12'!H34</f>
        <v>23.30760749724357</v>
      </c>
      <c r="I34" s="14"/>
    </row>
    <row r="35" spans="2:9" s="1" customFormat="1" ht="14" customHeight="1" collapsed="1" x14ac:dyDescent="0.3">
      <c r="B35" s="100" t="s">
        <v>57</v>
      </c>
      <c r="C35" s="64">
        <f>+'Q33'!C35*1000/'Q12'!C35</f>
        <v>28.126267281106124</v>
      </c>
      <c r="D35" s="31">
        <f>+'Q33'!D35*1000/'Q12'!D35</f>
        <v>22.893442622950815</v>
      </c>
      <c r="E35" s="31">
        <f>+'Q33'!E35*1000/'Q12'!E35</f>
        <v>26.560267857142836</v>
      </c>
      <c r="F35" s="31">
        <f>+'Q33'!F35*1000/'Q12'!F35</f>
        <v>32.493136219640867</v>
      </c>
      <c r="G35" s="31">
        <f>+'Q33'!G35*1000/'Q12'!G35</f>
        <v>18.366093366093349</v>
      </c>
      <c r="H35" s="31">
        <f>+'Q33'!H35*1000/'Q12'!H35</f>
        <v>28.462439303056424</v>
      </c>
    </row>
    <row r="36" spans="2:9" s="1" customFormat="1" ht="14" customHeight="1" x14ac:dyDescent="0.3">
      <c r="B36" s="100" t="s">
        <v>58</v>
      </c>
      <c r="C36" s="64">
        <f>+'Q33'!C36*1000/'Q12'!C36</f>
        <v>31.282594824530367</v>
      </c>
      <c r="D36" s="31">
        <f>+'Q33'!D36*1000/'Q12'!D36</f>
        <v>29.577777777777808</v>
      </c>
      <c r="E36" s="31">
        <f>+'Q33'!E36*1000/'Q12'!E36</f>
        <v>30.600130890052309</v>
      </c>
      <c r="F36" s="31">
        <f>+'Q33'!F36*1000/'Q12'!F36</f>
        <v>21.016174686615564</v>
      </c>
      <c r="G36" s="31">
        <f>+'Q33'!G36*1000/'Q12'!G36</f>
        <v>15.16246851385389</v>
      </c>
      <c r="H36" s="31">
        <f>+'Q33'!H36*1000/'Q12'!H36</f>
        <v>56.295893719806585</v>
      </c>
    </row>
    <row r="37" spans="2:9" s="1" customFormat="1" ht="14" customHeight="1" x14ac:dyDescent="0.3">
      <c r="B37" s="102" t="s">
        <v>49</v>
      </c>
      <c r="C37" s="64">
        <f>+'Q33'!C37*1000/'Q12'!C37</f>
        <v>23.031797761084007</v>
      </c>
      <c r="D37" s="31">
        <f>+'Q33'!D37*1000/'Q12'!D37</f>
        <v>29.885279889426318</v>
      </c>
      <c r="E37" s="31">
        <f>+'Q33'!E37*1000/'Q12'!E37</f>
        <v>25.403671778797584</v>
      </c>
      <c r="F37" s="31">
        <f>+'Q33'!F37*1000/'Q12'!F37</f>
        <v>21.002475247524888</v>
      </c>
      <c r="G37" s="31">
        <f>+'Q33'!G37*1000/'Q12'!G37</f>
        <v>19.672071811205917</v>
      </c>
      <c r="H37" s="31">
        <f>+'Q33'!H37*1000/'Q12'!H37</f>
        <v>19.221757322175765</v>
      </c>
    </row>
    <row r="38" spans="2:9" s="1" customFormat="1" ht="14" customHeight="1" x14ac:dyDescent="0.3">
      <c r="B38" s="100" t="s">
        <v>50</v>
      </c>
      <c r="C38" s="64">
        <f>+'Q33'!C38*1000/'Q12'!C38</f>
        <v>29.336505726153884</v>
      </c>
      <c r="D38" s="31">
        <f>+'Q33'!D38*1000/'Q12'!D38</f>
        <v>30.612353360554707</v>
      </c>
      <c r="E38" s="31">
        <f>+'Q33'!E38*1000/'Q12'!E38</f>
        <v>28.86382004691005</v>
      </c>
      <c r="F38" s="31">
        <f>+'Q33'!F38*1000/'Q12'!F38</f>
        <v>24.225034356390285</v>
      </c>
      <c r="G38" s="31">
        <f>+'Q33'!G38*1000/'Q12'!G38</f>
        <v>22.499128703012232</v>
      </c>
      <c r="H38" s="31">
        <f>+'Q33'!H38*1000/'Q12'!H38</f>
        <v>31.671944595329318</v>
      </c>
    </row>
    <row r="39" spans="2:9" s="1" customFormat="1" ht="14" hidden="1" customHeight="1" outlineLevel="1" x14ac:dyDescent="0.3">
      <c r="B39" s="99" t="s">
        <v>315</v>
      </c>
      <c r="C39" s="134">
        <f>+'Q33'!C39*1000/'Q12'!C39</f>
        <v>21.088712585647425</v>
      </c>
      <c r="D39" s="113">
        <f>+'Q33'!D39*1000/'Q12'!D39</f>
        <v>27.358102059086828</v>
      </c>
      <c r="E39" s="113">
        <f>+'Q33'!E39*1000/'Q12'!E39</f>
        <v>26.89658253294618</v>
      </c>
      <c r="F39" s="113">
        <f>+'Q33'!F39*1000/'Q12'!F39</f>
        <v>19.407419786096355</v>
      </c>
      <c r="G39" s="113">
        <f>+'Q33'!G39*1000/'Q12'!G39</f>
        <v>11.969951391957551</v>
      </c>
      <c r="H39" s="113">
        <f>+'Q33'!H39*1000/'Q12'!H39</f>
        <v>15.546428571428562</v>
      </c>
    </row>
    <row r="40" spans="2:9" s="1" customFormat="1" ht="14" hidden="1" customHeight="1" outlineLevel="1" x14ac:dyDescent="0.3">
      <c r="B40" s="99" t="s">
        <v>316</v>
      </c>
      <c r="C40" s="134">
        <f>+'Q33'!C40*1000/'Q12'!C40</f>
        <v>26.430455252762822</v>
      </c>
      <c r="D40" s="113">
        <f>+'Q33'!D40*1000/'Q12'!D40</f>
        <v>30.046399649813988</v>
      </c>
      <c r="E40" s="113">
        <f>+'Q33'!E40*1000/'Q12'!E40</f>
        <v>30.389397500928112</v>
      </c>
      <c r="F40" s="113">
        <f>+'Q33'!F40*1000/'Q12'!F40</f>
        <v>26.676389134405646</v>
      </c>
      <c r="G40" s="113">
        <f>+'Q33'!G40*1000/'Q12'!G40</f>
        <v>17.105263157894846</v>
      </c>
      <c r="H40" s="113">
        <f>+'Q33'!H40*1000/'Q12'!H40</f>
        <v>21.763094881771991</v>
      </c>
    </row>
    <row r="41" spans="2:9" s="1" customFormat="1" ht="14" hidden="1" customHeight="1" outlineLevel="1" x14ac:dyDescent="0.3">
      <c r="B41" s="99" t="s">
        <v>317</v>
      </c>
      <c r="C41" s="134">
        <f>+'Q33'!C41*1000/'Q12'!C41</f>
        <v>31.335894155813339</v>
      </c>
      <c r="D41" s="113">
        <f>+'Q33'!D41*1000/'Q12'!D41</f>
        <v>31.754926964989391</v>
      </c>
      <c r="E41" s="113">
        <f>+'Q33'!E41*1000/'Q12'!E41</f>
        <v>27.788456321215552</v>
      </c>
      <c r="F41" s="113">
        <f>+'Q33'!F41*1000/'Q12'!F41</f>
        <v>23.158189259166541</v>
      </c>
      <c r="G41" s="113">
        <f>+'Q33'!G41*1000/'Q12'!G41</f>
        <v>36.024444444444406</v>
      </c>
      <c r="H41" s="113">
        <f>+'Q33'!H41*1000/'Q12'!H41</f>
        <v>32.585790123215695</v>
      </c>
    </row>
    <row r="42" spans="2:9" ht="14" customHeight="1" collapsed="1" x14ac:dyDescent="0.2">
      <c r="B42" s="10" t="s">
        <v>51</v>
      </c>
      <c r="C42" s="64">
        <f>+'Q33'!C42*1000/'Q12'!C42</f>
        <v>36.653534750601416</v>
      </c>
      <c r="D42" s="31">
        <f>+'Q33'!D42*1000/'Q12'!D42</f>
        <v>25.624691358024673</v>
      </c>
      <c r="E42" s="31">
        <f>+'Q33'!E42*1000/'Q12'!E42</f>
        <v>25.725804185981154</v>
      </c>
      <c r="F42" s="31">
        <f>+'Q33'!F42*1000/'Q12'!F42</f>
        <v>25.083720544308086</v>
      </c>
      <c r="G42" s="31">
        <f>+'Q33'!G42*1000/'Q12'!G42</f>
        <v>50.985275632968381</v>
      </c>
      <c r="H42" s="31">
        <f>+'Q33'!H42*1000/'Q12'!H42</f>
        <v>40.637606793749661</v>
      </c>
    </row>
    <row r="43" spans="2:9" ht="14" customHeight="1" x14ac:dyDescent="0.2">
      <c r="B43" s="10" t="s">
        <v>52</v>
      </c>
      <c r="C43" s="64">
        <f>+'Q33'!C43*1000/'Q12'!C43</f>
        <v>32.853113106186591</v>
      </c>
      <c r="D43" s="31">
        <f>+'Q33'!D43*1000/'Q12'!D43</f>
        <v>27.312471655328807</v>
      </c>
      <c r="E43" s="31">
        <f>+'Q33'!E43*1000/'Q12'!E43</f>
        <v>33.924068647970167</v>
      </c>
      <c r="F43" s="31">
        <f>+'Q33'!F43*1000/'Q12'!F43</f>
        <v>28.099441180685229</v>
      </c>
      <c r="G43" s="31">
        <f>+'Q33'!G43*1000/'Q12'!G43</f>
        <v>30.287784679088926</v>
      </c>
      <c r="H43" s="31">
        <f>+'Q33'!H43*1000/'Q12'!H43</f>
        <v>37.254678319260883</v>
      </c>
    </row>
    <row r="44" spans="2:9" ht="14" customHeight="1" x14ac:dyDescent="0.2">
      <c r="B44" s="10" t="s">
        <v>61</v>
      </c>
      <c r="C44" s="64">
        <f>+'Q33'!C44*1000/'Q12'!C44</f>
        <v>34.313812744748624</v>
      </c>
      <c r="D44" s="31">
        <f>+'Q33'!D44*1000/'Q12'!D44</f>
        <v>41.669760247486472</v>
      </c>
      <c r="E44" s="31">
        <f>+'Q33'!E44*1000/'Q12'!E44</f>
        <v>39.351968174204352</v>
      </c>
      <c r="F44" s="31">
        <f>+'Q33'!F44*1000/'Q12'!F44</f>
        <v>32.129188317505836</v>
      </c>
      <c r="G44" s="31">
        <f>+'Q33'!G44*1000/'Q12'!G44</f>
        <v>36.093837929093901</v>
      </c>
      <c r="H44" s="31">
        <f>+'Q33'!H44*1000/'Q12'!H44</f>
        <v>33.253821887890972</v>
      </c>
    </row>
    <row r="45" spans="2:9" ht="14" customHeight="1" x14ac:dyDescent="0.2">
      <c r="B45" s="10" t="s">
        <v>60</v>
      </c>
      <c r="C45" s="64">
        <f>+'Q33'!C45*1000/'Q12'!C45</f>
        <v>45.523218896099841</v>
      </c>
      <c r="D45" s="31">
        <f>+'Q33'!D45*1000/'Q12'!D45</f>
        <v>34.992598075499636</v>
      </c>
      <c r="E45" s="31">
        <f>+'Q33'!E45*1000/'Q12'!E45</f>
        <v>53.4597815292951</v>
      </c>
      <c r="F45" s="31">
        <f>+'Q33'!F45*1000/'Q12'!F45</f>
        <v>57.505253216857902</v>
      </c>
      <c r="G45" s="31">
        <f>+'Q33'!G45*1000/'Q12'!G45</f>
        <v>26.836191171105405</v>
      </c>
      <c r="H45" s="31">
        <f>+'Q33'!H45*1000/'Q12'!H45</f>
        <v>43.853313038567102</v>
      </c>
    </row>
    <row r="46" spans="2:9" ht="14" customHeight="1" x14ac:dyDescent="0.2">
      <c r="B46" s="10" t="s">
        <v>59</v>
      </c>
      <c r="C46" s="64">
        <f>+'Q33'!C46*1000/'Q12'!C46</f>
        <v>26.512446146481512</v>
      </c>
      <c r="D46" s="31">
        <f>+'Q33'!D46*1000/'Q12'!D46</f>
        <v>30.942799461642153</v>
      </c>
      <c r="E46" s="31">
        <f>+'Q33'!E46*1000/'Q12'!E46</f>
        <v>29.810116086235507</v>
      </c>
      <c r="F46" s="31">
        <f>+'Q33'!F46*1000/'Q12'!F46</f>
        <v>20.807886754297293</v>
      </c>
      <c r="G46" s="31">
        <f>+'Q33'!G46*1000/'Q12'!G46</f>
        <v>16.615694164989861</v>
      </c>
      <c r="H46" s="140" t="s">
        <v>100</v>
      </c>
    </row>
    <row r="47" spans="2:9" ht="14" customHeight="1" x14ac:dyDescent="0.2">
      <c r="B47" s="10" t="s">
        <v>62</v>
      </c>
      <c r="C47" s="64">
        <f>+'Q33'!C47*1000/'Q12'!C47</f>
        <v>32.363940778805336</v>
      </c>
      <c r="D47" s="31">
        <f>+'Q33'!D47*1000/'Q12'!D47</f>
        <v>34.75922626622561</v>
      </c>
      <c r="E47" s="31">
        <f>+'Q33'!E47*1000/'Q12'!E47</f>
        <v>32.820533052779084</v>
      </c>
      <c r="F47" s="31">
        <f>+'Q33'!F47*1000/'Q12'!F47</f>
        <v>28.258515624999962</v>
      </c>
      <c r="G47" s="31">
        <f>+'Q33'!G47*1000/'Q12'!G47</f>
        <v>30.69456570826426</v>
      </c>
      <c r="H47" s="31">
        <f>+'Q33'!H47*1000/'Q12'!H47</f>
        <v>36.877278942570648</v>
      </c>
    </row>
    <row r="48" spans="2:9" ht="14" customHeight="1" x14ac:dyDescent="0.2">
      <c r="B48" s="10" t="s">
        <v>63</v>
      </c>
      <c r="C48" s="64">
        <f>+'Q33'!C48*1000/'Q12'!C48</f>
        <v>21.030853351354576</v>
      </c>
      <c r="D48" s="31">
        <f>+'Q33'!D48*1000/'Q12'!D48</f>
        <v>33.129436325678505</v>
      </c>
      <c r="E48" s="31">
        <f>+'Q33'!E48*1000/'Q12'!E48</f>
        <v>35.145670082378665</v>
      </c>
      <c r="F48" s="31">
        <f>+'Q33'!F48*1000/'Q12'!F48</f>
        <v>27.981171950047813</v>
      </c>
      <c r="G48" s="31">
        <f>+'Q33'!G48*1000/'Q12'!G48</f>
        <v>15.75240090797976</v>
      </c>
      <c r="H48" s="31">
        <f>+'Q33'!H48*1000/'Q12'!H48</f>
        <v>18.825356086616448</v>
      </c>
    </row>
    <row r="49" spans="2:8" ht="14" customHeight="1" x14ac:dyDescent="0.2">
      <c r="B49" s="10" t="s">
        <v>69</v>
      </c>
      <c r="C49" s="64">
        <f>+'Q33'!C49*1000/'Q12'!C49</f>
        <v>47.115424610051996</v>
      </c>
      <c r="D49" s="31">
        <f>+'Q33'!D49*1000/'Q12'!D49</f>
        <v>32.112903225806448</v>
      </c>
      <c r="E49" s="31">
        <f>+'Q33'!E49*1000/'Q12'!E49</f>
        <v>51.662273476112041</v>
      </c>
      <c r="F49" s="31">
        <f>+'Q33'!F49*1000/'Q12'!F49</f>
        <v>49.131274131274175</v>
      </c>
      <c r="G49" s="31">
        <f>+'Q33'!G49*1000/'Q12'!G49</f>
        <v>24.184713375796175</v>
      </c>
      <c r="H49" s="140" t="s">
        <v>100</v>
      </c>
    </row>
    <row r="50" spans="2:8" ht="14" customHeight="1" x14ac:dyDescent="0.2">
      <c r="B50" s="10" t="s">
        <v>64</v>
      </c>
      <c r="C50" s="64">
        <f>+'Q33'!C50*1000/'Q12'!C50</f>
        <v>21.68927607046415</v>
      </c>
      <c r="D50" s="31">
        <f>+'Q33'!D50*1000/'Q12'!D50</f>
        <v>35.405339805825236</v>
      </c>
      <c r="E50" s="31">
        <f>+'Q33'!E50*1000/'Q12'!E50</f>
        <v>27.414294885512536</v>
      </c>
      <c r="F50" s="31">
        <f>+'Q33'!F50*1000/'Q12'!F50</f>
        <v>19.137704392433555</v>
      </c>
      <c r="G50" s="31">
        <f>+'Q33'!G50*1000/'Q12'!G50</f>
        <v>12.577898550724651</v>
      </c>
      <c r="H50" s="31">
        <f>+'Q33'!H50*1000/'Q12'!H50</f>
        <v>18.429958391123428</v>
      </c>
    </row>
    <row r="51" spans="2:8" ht="14" customHeight="1" x14ac:dyDescent="0.2">
      <c r="B51" s="10" t="s">
        <v>65</v>
      </c>
      <c r="C51" s="64">
        <f>+'Q33'!C51*1000/'Q12'!C51</f>
        <v>23.288738865677299</v>
      </c>
      <c r="D51" s="31">
        <f>+'Q33'!D51*1000/'Q12'!D51</f>
        <v>34.913718411552395</v>
      </c>
      <c r="E51" s="31">
        <f>+'Q33'!E51*1000/'Q12'!E51</f>
        <v>23.914446002804972</v>
      </c>
      <c r="F51" s="31">
        <f>+'Q33'!F51*1000/'Q12'!F51</f>
        <v>17.940814586961952</v>
      </c>
      <c r="G51" s="31">
        <f>+'Q33'!G51*1000/'Q12'!G51</f>
        <v>30.211263736263803</v>
      </c>
      <c r="H51" s="31">
        <f>+'Q33'!H51*1000/'Q12'!H51</f>
        <v>25.084400304519253</v>
      </c>
    </row>
    <row r="52" spans="2:8" ht="14" customHeight="1" x14ac:dyDescent="0.2">
      <c r="B52" s="10" t="s">
        <v>66</v>
      </c>
      <c r="C52" s="64">
        <f>+'Q33'!C52*1000/'Q12'!C52</f>
        <v>23.147382460820189</v>
      </c>
      <c r="D52" s="31">
        <f>+'Q33'!D52*1000/'Q12'!D52</f>
        <v>37.363992172211375</v>
      </c>
      <c r="E52" s="31">
        <f>+'Q33'!E52*1000/'Q12'!E52</f>
        <v>25.510071942445997</v>
      </c>
      <c r="F52" s="31">
        <f>+'Q33'!F52*1000/'Q12'!F52</f>
        <v>25.173553719008307</v>
      </c>
      <c r="G52" s="31">
        <f>+'Q33'!G52*1000/'Q12'!G52</f>
        <v>21.877611940298451</v>
      </c>
      <c r="H52" s="31">
        <f>+'Q33'!H52*1000/'Q12'!H52</f>
        <v>5.5800756620428702</v>
      </c>
    </row>
    <row r="53" spans="2:8" ht="14" customHeight="1" x14ac:dyDescent="0.2">
      <c r="B53" s="10" t="s">
        <v>67</v>
      </c>
      <c r="C53" s="64">
        <f>+'Q33'!C53*1000/'Q12'!C53</f>
        <v>28.136154200583579</v>
      </c>
      <c r="D53" s="31">
        <f>+'Q33'!D53*1000/'Q12'!D53</f>
        <v>35.511713367018778</v>
      </c>
      <c r="E53" s="31">
        <f>+'Q33'!E53*1000/'Q12'!E53</f>
        <v>30.931269525702838</v>
      </c>
      <c r="F53" s="31">
        <f>+'Q33'!F53*1000/'Q12'!F53</f>
        <v>24.255994951619709</v>
      </c>
      <c r="G53" s="31">
        <f>+'Q33'!G53*1000/'Q12'!G53</f>
        <v>33.410604192354995</v>
      </c>
      <c r="H53" s="31">
        <f>+'Q33'!H53*1000/'Q12'!H53</f>
        <v>11.251054852320658</v>
      </c>
    </row>
    <row r="54" spans="2:8" ht="14" customHeight="1" x14ac:dyDescent="0.2">
      <c r="B54" s="86" t="s">
        <v>68</v>
      </c>
      <c r="C54" s="160">
        <f>+'Q33'!C54*1000/'Q12'!C54</f>
        <v>9.5454545454545467</v>
      </c>
      <c r="D54" s="51">
        <f>+'Q33'!D54*1000/'Q12'!D54</f>
        <v>10.5</v>
      </c>
      <c r="E54" s="141" t="s">
        <v>100</v>
      </c>
      <c r="F54" s="141" t="s">
        <v>100</v>
      </c>
      <c r="G54" s="141" t="s">
        <v>100</v>
      </c>
      <c r="H54" s="141" t="s">
        <v>100</v>
      </c>
    </row>
    <row r="55" spans="2:8" ht="10" x14ac:dyDescent="0.2">
      <c r="B55" s="184" t="s">
        <v>248</v>
      </c>
      <c r="C55" s="184"/>
      <c r="D55" s="184"/>
      <c r="E55" s="184"/>
      <c r="F55" s="184"/>
    </row>
  </sheetData>
  <mergeCells count="9">
    <mergeCell ref="B55:F55"/>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55"/>
  <sheetViews>
    <sheetView workbookViewId="0"/>
  </sheetViews>
  <sheetFormatPr defaultColWidth="9.1796875" defaultRowHeight="10" outlineLevelRow="1" x14ac:dyDescent="0.2"/>
  <cols>
    <col min="1" max="1" width="3.6328125" style="10" customWidth="1"/>
    <col min="2" max="2" width="67.453125" style="10" customWidth="1"/>
    <col min="3" max="3" width="9.453125" style="11" customWidth="1"/>
    <col min="4" max="4" width="8.81640625" style="11" customWidth="1"/>
    <col min="5" max="5" width="13.453125" style="11" customWidth="1"/>
    <col min="6" max="6" width="14.81640625" style="11" customWidth="1"/>
    <col min="7" max="7" width="12.81640625" style="11" customWidth="1"/>
    <col min="8" max="17" width="9.1796875" style="10"/>
    <col min="18" max="18" width="51.1796875" style="10" customWidth="1"/>
    <col min="19" max="26" width="9.81640625" style="10" customWidth="1"/>
    <col min="27" max="273" width="9.1796875" style="10"/>
    <col min="274" max="274" width="51.1796875" style="10" customWidth="1"/>
    <col min="275" max="282" width="9.81640625" style="10" customWidth="1"/>
    <col min="283" max="529" width="9.1796875" style="10"/>
    <col min="530" max="530" width="51.1796875" style="10" customWidth="1"/>
    <col min="531" max="538" width="9.81640625" style="10" customWidth="1"/>
    <col min="539" max="785" width="9.1796875" style="10"/>
    <col min="786" max="786" width="51.1796875" style="10" customWidth="1"/>
    <col min="787" max="794" width="9.81640625" style="10" customWidth="1"/>
    <col min="795" max="1041" width="9.1796875" style="10"/>
    <col min="1042" max="1042" width="51.1796875" style="10" customWidth="1"/>
    <col min="1043" max="1050" width="9.81640625" style="10" customWidth="1"/>
    <col min="1051" max="1297" width="9.1796875" style="10"/>
    <col min="1298" max="1298" width="51.1796875" style="10" customWidth="1"/>
    <col min="1299" max="1306" width="9.81640625" style="10" customWidth="1"/>
    <col min="1307" max="1553" width="9.1796875" style="10"/>
    <col min="1554" max="1554" width="51.1796875" style="10" customWidth="1"/>
    <col min="1555" max="1562" width="9.81640625" style="10" customWidth="1"/>
    <col min="1563" max="1809" width="9.1796875" style="10"/>
    <col min="1810" max="1810" width="51.1796875" style="10" customWidth="1"/>
    <col min="1811" max="1818" width="9.81640625" style="10" customWidth="1"/>
    <col min="1819" max="2065" width="9.1796875" style="10"/>
    <col min="2066" max="2066" width="51.1796875" style="10" customWidth="1"/>
    <col min="2067" max="2074" width="9.81640625" style="10" customWidth="1"/>
    <col min="2075" max="2321" width="9.1796875" style="10"/>
    <col min="2322" max="2322" width="51.1796875" style="10" customWidth="1"/>
    <col min="2323" max="2330" width="9.81640625" style="10" customWidth="1"/>
    <col min="2331" max="2577" width="9.1796875" style="10"/>
    <col min="2578" max="2578" width="51.1796875" style="10" customWidth="1"/>
    <col min="2579" max="2586" width="9.81640625" style="10" customWidth="1"/>
    <col min="2587" max="2833" width="9.1796875" style="10"/>
    <col min="2834" max="2834" width="51.1796875" style="10" customWidth="1"/>
    <col min="2835" max="2842" width="9.81640625" style="10" customWidth="1"/>
    <col min="2843" max="3089" width="9.1796875" style="10"/>
    <col min="3090" max="3090" width="51.1796875" style="10" customWidth="1"/>
    <col min="3091" max="3098" width="9.81640625" style="10" customWidth="1"/>
    <col min="3099" max="3345" width="9.1796875" style="10"/>
    <col min="3346" max="3346" width="51.1796875" style="10" customWidth="1"/>
    <col min="3347" max="3354" width="9.81640625" style="10" customWidth="1"/>
    <col min="3355" max="3601" width="9.1796875" style="10"/>
    <col min="3602" max="3602" width="51.1796875" style="10" customWidth="1"/>
    <col min="3603" max="3610" width="9.81640625" style="10" customWidth="1"/>
    <col min="3611" max="3857" width="9.1796875" style="10"/>
    <col min="3858" max="3858" width="51.1796875" style="10" customWidth="1"/>
    <col min="3859" max="3866" width="9.81640625" style="10" customWidth="1"/>
    <col min="3867" max="4113" width="9.1796875" style="10"/>
    <col min="4114" max="4114" width="51.1796875" style="10" customWidth="1"/>
    <col min="4115" max="4122" width="9.81640625" style="10" customWidth="1"/>
    <col min="4123" max="4369" width="9.1796875" style="10"/>
    <col min="4370" max="4370" width="51.1796875" style="10" customWidth="1"/>
    <col min="4371" max="4378" width="9.81640625" style="10" customWidth="1"/>
    <col min="4379" max="4625" width="9.1796875" style="10"/>
    <col min="4626" max="4626" width="51.1796875" style="10" customWidth="1"/>
    <col min="4627" max="4634" width="9.81640625" style="10" customWidth="1"/>
    <col min="4635" max="4881" width="9.1796875" style="10"/>
    <col min="4882" max="4882" width="51.1796875" style="10" customWidth="1"/>
    <col min="4883" max="4890" width="9.81640625" style="10" customWidth="1"/>
    <col min="4891" max="5137" width="9.1796875" style="10"/>
    <col min="5138" max="5138" width="51.1796875" style="10" customWidth="1"/>
    <col min="5139" max="5146" width="9.81640625" style="10" customWidth="1"/>
    <col min="5147" max="5393" width="9.1796875" style="10"/>
    <col min="5394" max="5394" width="51.1796875" style="10" customWidth="1"/>
    <col min="5395" max="5402" width="9.81640625" style="10" customWidth="1"/>
    <col min="5403" max="5649" width="9.1796875" style="10"/>
    <col min="5650" max="5650" width="51.1796875" style="10" customWidth="1"/>
    <col min="5651" max="5658" width="9.81640625" style="10" customWidth="1"/>
    <col min="5659" max="5905" width="9.1796875" style="10"/>
    <col min="5906" max="5906" width="51.1796875" style="10" customWidth="1"/>
    <col min="5907" max="5914" width="9.81640625" style="10" customWidth="1"/>
    <col min="5915" max="6161" width="9.1796875" style="10"/>
    <col min="6162" max="6162" width="51.1796875" style="10" customWidth="1"/>
    <col min="6163" max="6170" width="9.81640625" style="10" customWidth="1"/>
    <col min="6171" max="6417" width="9.1796875" style="10"/>
    <col min="6418" max="6418" width="51.1796875" style="10" customWidth="1"/>
    <col min="6419" max="6426" width="9.81640625" style="10" customWidth="1"/>
    <col min="6427" max="6673" width="9.1796875" style="10"/>
    <col min="6674" max="6674" width="51.1796875" style="10" customWidth="1"/>
    <col min="6675" max="6682" width="9.81640625" style="10" customWidth="1"/>
    <col min="6683" max="6929" width="9.1796875" style="10"/>
    <col min="6930" max="6930" width="51.1796875" style="10" customWidth="1"/>
    <col min="6931" max="6938" width="9.81640625" style="10" customWidth="1"/>
    <col min="6939" max="7185" width="9.1796875" style="10"/>
    <col min="7186" max="7186" width="51.1796875" style="10" customWidth="1"/>
    <col min="7187" max="7194" width="9.81640625" style="10" customWidth="1"/>
    <col min="7195" max="7441" width="9.1796875" style="10"/>
    <col min="7442" max="7442" width="51.1796875" style="10" customWidth="1"/>
    <col min="7443" max="7450" width="9.81640625" style="10" customWidth="1"/>
    <col min="7451" max="7697" width="9.1796875" style="10"/>
    <col min="7698" max="7698" width="51.1796875" style="10" customWidth="1"/>
    <col min="7699" max="7706" width="9.81640625" style="10" customWidth="1"/>
    <col min="7707" max="7953" width="9.1796875" style="10"/>
    <col min="7954" max="7954" width="51.1796875" style="10" customWidth="1"/>
    <col min="7955" max="7962" width="9.81640625" style="10" customWidth="1"/>
    <col min="7963" max="8209" width="9.1796875" style="10"/>
    <col min="8210" max="8210" width="51.1796875" style="10" customWidth="1"/>
    <col min="8211" max="8218" width="9.81640625" style="10" customWidth="1"/>
    <col min="8219" max="8465" width="9.1796875" style="10"/>
    <col min="8466" max="8466" width="51.1796875" style="10" customWidth="1"/>
    <col min="8467" max="8474" width="9.81640625" style="10" customWidth="1"/>
    <col min="8475" max="8721" width="9.1796875" style="10"/>
    <col min="8722" max="8722" width="51.1796875" style="10" customWidth="1"/>
    <col min="8723" max="8730" width="9.81640625" style="10" customWidth="1"/>
    <col min="8731" max="8977" width="9.1796875" style="10"/>
    <col min="8978" max="8978" width="51.1796875" style="10" customWidth="1"/>
    <col min="8979" max="8986" width="9.81640625" style="10" customWidth="1"/>
    <col min="8987" max="9233" width="9.1796875" style="10"/>
    <col min="9234" max="9234" width="51.1796875" style="10" customWidth="1"/>
    <col min="9235" max="9242" width="9.81640625" style="10" customWidth="1"/>
    <col min="9243" max="9489" width="9.1796875" style="10"/>
    <col min="9490" max="9490" width="51.1796875" style="10" customWidth="1"/>
    <col min="9491" max="9498" width="9.81640625" style="10" customWidth="1"/>
    <col min="9499" max="9745" width="9.1796875" style="10"/>
    <col min="9746" max="9746" width="51.1796875" style="10" customWidth="1"/>
    <col min="9747" max="9754" width="9.81640625" style="10" customWidth="1"/>
    <col min="9755" max="10001" width="9.1796875" style="10"/>
    <col min="10002" max="10002" width="51.1796875" style="10" customWidth="1"/>
    <col min="10003" max="10010" width="9.81640625" style="10" customWidth="1"/>
    <col min="10011" max="10257" width="9.1796875" style="10"/>
    <col min="10258" max="10258" width="51.1796875" style="10" customWidth="1"/>
    <col min="10259" max="10266" width="9.81640625" style="10" customWidth="1"/>
    <col min="10267" max="10513" width="9.1796875" style="10"/>
    <col min="10514" max="10514" width="51.1796875" style="10" customWidth="1"/>
    <col min="10515" max="10522" width="9.81640625" style="10" customWidth="1"/>
    <col min="10523" max="10769" width="9.1796875" style="10"/>
    <col min="10770" max="10770" width="51.1796875" style="10" customWidth="1"/>
    <col min="10771" max="10778" width="9.81640625" style="10" customWidth="1"/>
    <col min="10779" max="11025" width="9.1796875" style="10"/>
    <col min="11026" max="11026" width="51.1796875" style="10" customWidth="1"/>
    <col min="11027" max="11034" width="9.81640625" style="10" customWidth="1"/>
    <col min="11035" max="11281" width="9.1796875" style="10"/>
    <col min="11282" max="11282" width="51.1796875" style="10" customWidth="1"/>
    <col min="11283" max="11290" width="9.81640625" style="10" customWidth="1"/>
    <col min="11291" max="11537" width="9.1796875" style="10"/>
    <col min="11538" max="11538" width="51.1796875" style="10" customWidth="1"/>
    <col min="11539" max="11546" width="9.81640625" style="10" customWidth="1"/>
    <col min="11547" max="11793" width="9.1796875" style="10"/>
    <col min="11794" max="11794" width="51.1796875" style="10" customWidth="1"/>
    <col min="11795" max="11802" width="9.81640625" style="10" customWidth="1"/>
    <col min="11803" max="12049" width="9.1796875" style="10"/>
    <col min="12050" max="12050" width="51.1796875" style="10" customWidth="1"/>
    <col min="12051" max="12058" width="9.81640625" style="10" customWidth="1"/>
    <col min="12059" max="12305" width="9.1796875" style="10"/>
    <col min="12306" max="12306" width="51.1796875" style="10" customWidth="1"/>
    <col min="12307" max="12314" width="9.81640625" style="10" customWidth="1"/>
    <col min="12315" max="12561" width="9.1796875" style="10"/>
    <col min="12562" max="12562" width="51.1796875" style="10" customWidth="1"/>
    <col min="12563" max="12570" width="9.81640625" style="10" customWidth="1"/>
    <col min="12571" max="12817" width="9.1796875" style="10"/>
    <col min="12818" max="12818" width="51.1796875" style="10" customWidth="1"/>
    <col min="12819" max="12826" width="9.81640625" style="10" customWidth="1"/>
    <col min="12827" max="13073" width="9.1796875" style="10"/>
    <col min="13074" max="13074" width="51.1796875" style="10" customWidth="1"/>
    <col min="13075" max="13082" width="9.81640625" style="10" customWidth="1"/>
    <col min="13083" max="13329" width="9.1796875" style="10"/>
    <col min="13330" max="13330" width="51.1796875" style="10" customWidth="1"/>
    <col min="13331" max="13338" width="9.81640625" style="10" customWidth="1"/>
    <col min="13339" max="13585" width="9.1796875" style="10"/>
    <col min="13586" max="13586" width="51.1796875" style="10" customWidth="1"/>
    <col min="13587" max="13594" width="9.81640625" style="10" customWidth="1"/>
    <col min="13595" max="13841" width="9.1796875" style="10"/>
    <col min="13842" max="13842" width="51.1796875" style="10" customWidth="1"/>
    <col min="13843" max="13850" width="9.81640625" style="10" customWidth="1"/>
    <col min="13851" max="14097" width="9.1796875" style="10"/>
    <col min="14098" max="14098" width="51.1796875" style="10" customWidth="1"/>
    <col min="14099" max="14106" width="9.81640625" style="10" customWidth="1"/>
    <col min="14107" max="14353" width="9.1796875" style="10"/>
    <col min="14354" max="14354" width="51.1796875" style="10" customWidth="1"/>
    <col min="14355" max="14362" width="9.81640625" style="10" customWidth="1"/>
    <col min="14363" max="14609" width="9.1796875" style="10"/>
    <col min="14610" max="14610" width="51.1796875" style="10" customWidth="1"/>
    <col min="14611" max="14618" width="9.81640625" style="10" customWidth="1"/>
    <col min="14619" max="14865" width="9.1796875" style="10"/>
    <col min="14866" max="14866" width="51.1796875" style="10" customWidth="1"/>
    <col min="14867" max="14874" width="9.81640625" style="10" customWidth="1"/>
    <col min="14875" max="15121" width="9.1796875" style="10"/>
    <col min="15122" max="15122" width="51.1796875" style="10" customWidth="1"/>
    <col min="15123" max="15130" width="9.81640625" style="10" customWidth="1"/>
    <col min="15131" max="15377" width="9.1796875" style="10"/>
    <col min="15378" max="15378" width="51.1796875" style="10" customWidth="1"/>
    <col min="15379" max="15386" width="9.81640625" style="10" customWidth="1"/>
    <col min="15387" max="15633" width="9.1796875" style="10"/>
    <col min="15634" max="15634" width="51.1796875" style="10" customWidth="1"/>
    <col min="15635" max="15642" width="9.81640625" style="10" customWidth="1"/>
    <col min="15643" max="15889" width="9.1796875" style="10"/>
    <col min="15890" max="15890" width="51.1796875" style="10" customWidth="1"/>
    <col min="15891" max="15898" width="9.81640625" style="10" customWidth="1"/>
    <col min="15899" max="16384" width="9.1796875" style="10"/>
  </cols>
  <sheetData>
    <row r="1" spans="2:9" s="1" customFormat="1" ht="17.25" customHeight="1" x14ac:dyDescent="0.3">
      <c r="B1" s="40"/>
      <c r="C1" s="84"/>
      <c r="D1" s="85"/>
      <c r="E1" s="3"/>
      <c r="F1" s="3"/>
      <c r="G1" s="36" t="s">
        <v>229</v>
      </c>
    </row>
    <row r="2" spans="2:9" s="1" customFormat="1" ht="28.5" customHeight="1" x14ac:dyDescent="0.3">
      <c r="B2" s="176" t="s">
        <v>217</v>
      </c>
      <c r="C2" s="176"/>
      <c r="D2" s="176"/>
      <c r="E2" s="176"/>
      <c r="F2" s="176"/>
      <c r="G2" s="176"/>
    </row>
    <row r="3" spans="2:9" s="1" customFormat="1" ht="15.75" customHeight="1" x14ac:dyDescent="0.3">
      <c r="B3" s="177">
        <v>2020</v>
      </c>
      <c r="C3" s="177"/>
      <c r="D3" s="177"/>
      <c r="E3" s="177"/>
      <c r="F3" s="177"/>
      <c r="G3" s="177"/>
    </row>
    <row r="4" spans="2:9" ht="15" customHeight="1" x14ac:dyDescent="0.2">
      <c r="B4" s="10" t="s">
        <v>115</v>
      </c>
      <c r="C4" s="87"/>
      <c r="D4" s="88"/>
      <c r="E4" s="88"/>
      <c r="F4" s="89"/>
      <c r="G4" s="11" t="s">
        <v>94</v>
      </c>
    </row>
    <row r="5" spans="2:9" ht="20.25" customHeight="1" x14ac:dyDescent="0.2">
      <c r="B5" s="53" t="s">
        <v>113</v>
      </c>
      <c r="C5" s="178" t="s">
        <v>40</v>
      </c>
      <c r="D5" s="196" t="s">
        <v>41</v>
      </c>
      <c r="E5" s="196"/>
      <c r="F5" s="196"/>
      <c r="G5" s="178" t="s">
        <v>135</v>
      </c>
    </row>
    <row r="6" spans="2:9" ht="14.5" customHeight="1" x14ac:dyDescent="0.2">
      <c r="B6" s="37"/>
      <c r="C6" s="178"/>
      <c r="D6" s="178" t="s">
        <v>0</v>
      </c>
      <c r="E6" s="178" t="s">
        <v>93</v>
      </c>
      <c r="F6" s="178" t="s">
        <v>237</v>
      </c>
      <c r="G6" s="178"/>
    </row>
    <row r="7" spans="2:9" ht="19.5" customHeight="1" x14ac:dyDescent="0.25">
      <c r="B7" s="43" t="s">
        <v>46</v>
      </c>
      <c r="C7" s="178"/>
      <c r="D7" s="178" t="s">
        <v>0</v>
      </c>
      <c r="E7" s="178" t="s">
        <v>42</v>
      </c>
      <c r="F7" s="178" t="s">
        <v>43</v>
      </c>
      <c r="G7" s="178"/>
    </row>
    <row r="8" spans="2:9" ht="14" customHeight="1" x14ac:dyDescent="0.25">
      <c r="B8" s="40" t="s">
        <v>0</v>
      </c>
      <c r="C8" s="66">
        <v>226546.00099999839</v>
      </c>
      <c r="D8" s="66">
        <v>213549.82199999958</v>
      </c>
      <c r="E8" s="66">
        <v>119657.94200000123</v>
      </c>
      <c r="F8" s="66">
        <v>93891.879999999946</v>
      </c>
      <c r="G8" s="66">
        <v>12996.178999999762</v>
      </c>
    </row>
    <row r="9" spans="2:9" ht="14" customHeight="1" x14ac:dyDescent="0.2">
      <c r="B9" s="10" t="s">
        <v>53</v>
      </c>
      <c r="C9" s="13">
        <v>671.22299999999984</v>
      </c>
      <c r="D9" s="13">
        <v>556.10900000000026</v>
      </c>
      <c r="E9" s="13">
        <v>353.30299999999983</v>
      </c>
      <c r="F9" s="13">
        <v>202.80599999999973</v>
      </c>
      <c r="G9" s="13">
        <v>115.11400000000008</v>
      </c>
    </row>
    <row r="10" spans="2:9" ht="14" customHeight="1" x14ac:dyDescent="0.2">
      <c r="B10" s="10" t="s">
        <v>47</v>
      </c>
      <c r="C10" s="13">
        <v>893.20500000000038</v>
      </c>
      <c r="D10" s="13">
        <v>853.35399999999981</v>
      </c>
      <c r="E10" s="13">
        <v>58.552000000000014</v>
      </c>
      <c r="F10" s="13">
        <v>794.80200000000013</v>
      </c>
      <c r="G10" s="13">
        <v>39.850999999999978</v>
      </c>
    </row>
    <row r="11" spans="2:9" ht="14" customHeight="1" x14ac:dyDescent="0.2">
      <c r="B11" s="10" t="s">
        <v>48</v>
      </c>
      <c r="C11" s="13">
        <f>+SUM(C12:C35)</f>
        <v>47991.216</v>
      </c>
      <c r="D11" s="13">
        <f t="shared" ref="D11:G11" si="0">+SUM(D12:D35)</f>
        <v>41717.596000000012</v>
      </c>
      <c r="E11" s="13">
        <f t="shared" si="0"/>
        <v>24434.683000000008</v>
      </c>
      <c r="F11" s="13">
        <f t="shared" si="0"/>
        <v>17282.913</v>
      </c>
      <c r="G11" s="13">
        <f t="shared" si="0"/>
        <v>6273.619999999999</v>
      </c>
    </row>
    <row r="12" spans="2:9" s="98" customFormat="1" ht="14" hidden="1" customHeight="1" outlineLevel="1" x14ac:dyDescent="0.35">
      <c r="B12" s="99" t="s">
        <v>291</v>
      </c>
      <c r="C12" s="164">
        <v>3108.0249999999978</v>
      </c>
      <c r="D12" s="164">
        <v>2888.3230000000017</v>
      </c>
      <c r="E12" s="164">
        <v>1683.5469999999982</v>
      </c>
      <c r="F12" s="164">
        <v>1204.7759999999989</v>
      </c>
      <c r="G12" s="164">
        <v>219.70199999999983</v>
      </c>
      <c r="H12" s="14"/>
      <c r="I12" s="14"/>
    </row>
    <row r="13" spans="2:9" s="98" customFormat="1" ht="14" hidden="1" customHeight="1" outlineLevel="1" x14ac:dyDescent="0.35">
      <c r="B13" s="99" t="s">
        <v>292</v>
      </c>
      <c r="C13" s="164">
        <v>712.27699999999993</v>
      </c>
      <c r="D13" s="164">
        <v>674.10799999999972</v>
      </c>
      <c r="E13" s="164">
        <v>127.91300000000003</v>
      </c>
      <c r="F13" s="164">
        <v>546.19500000000028</v>
      </c>
      <c r="G13" s="164">
        <v>38.169000000000004</v>
      </c>
      <c r="H13" s="14"/>
      <c r="I13" s="14"/>
    </row>
    <row r="14" spans="2:9" s="98" customFormat="1" ht="14" hidden="1" customHeight="1" outlineLevel="1" x14ac:dyDescent="0.35">
      <c r="B14" s="99" t="s">
        <v>293</v>
      </c>
      <c r="C14" s="164">
        <v>340.46300000000002</v>
      </c>
      <c r="D14" s="164">
        <v>340.46300000000002</v>
      </c>
      <c r="E14" s="164">
        <v>186.14400000000001</v>
      </c>
      <c r="F14" s="164">
        <v>154.31899999999999</v>
      </c>
      <c r="G14" s="145" t="s">
        <v>100</v>
      </c>
      <c r="H14" s="14"/>
      <c r="I14" s="14"/>
    </row>
    <row r="15" spans="2:9" s="98" customFormat="1" ht="14" hidden="1" customHeight="1" outlineLevel="1" x14ac:dyDescent="0.35">
      <c r="B15" s="99" t="s">
        <v>294</v>
      </c>
      <c r="C15" s="164">
        <v>1300.7300000000005</v>
      </c>
      <c r="D15" s="164">
        <v>969.69600000000105</v>
      </c>
      <c r="E15" s="164">
        <v>634.53299999999945</v>
      </c>
      <c r="F15" s="164">
        <v>335.1629999999999</v>
      </c>
      <c r="G15" s="164">
        <v>331.03400000000011</v>
      </c>
      <c r="H15" s="14"/>
      <c r="I15" s="14"/>
    </row>
    <row r="16" spans="2:9" s="98" customFormat="1" ht="14" hidden="1" customHeight="1" outlineLevel="1" x14ac:dyDescent="0.35">
      <c r="B16" s="99" t="s">
        <v>295</v>
      </c>
      <c r="C16" s="164">
        <v>603.18799999999976</v>
      </c>
      <c r="D16" s="164">
        <v>424.12400000000036</v>
      </c>
      <c r="E16" s="164">
        <v>255.05199999999999</v>
      </c>
      <c r="F16" s="164">
        <v>169.07200000000023</v>
      </c>
      <c r="G16" s="164">
        <v>179.06399999999985</v>
      </c>
      <c r="H16" s="14"/>
      <c r="I16" s="14"/>
    </row>
    <row r="17" spans="2:9" s="98" customFormat="1" ht="14" hidden="1" customHeight="1" outlineLevel="1" x14ac:dyDescent="0.35">
      <c r="B17" s="99" t="s">
        <v>296</v>
      </c>
      <c r="C17" s="164">
        <v>699.46400000000017</v>
      </c>
      <c r="D17" s="164">
        <v>665.20500000000015</v>
      </c>
      <c r="E17" s="164">
        <v>447.91299999999973</v>
      </c>
      <c r="F17" s="164">
        <v>217.292</v>
      </c>
      <c r="G17" s="164">
        <v>34.258999999999986</v>
      </c>
      <c r="H17" s="14"/>
      <c r="I17" s="14"/>
    </row>
    <row r="18" spans="2:9" s="98" customFormat="1" ht="14" hidden="1" customHeight="1" outlineLevel="1" x14ac:dyDescent="0.35">
      <c r="B18" s="99" t="s">
        <v>297</v>
      </c>
      <c r="C18" s="164">
        <v>2075.4410000000003</v>
      </c>
      <c r="D18" s="164">
        <v>2021.4830000000013</v>
      </c>
      <c r="E18" s="164">
        <v>1572.786000000001</v>
      </c>
      <c r="F18" s="164">
        <v>448.69699999999966</v>
      </c>
      <c r="G18" s="164">
        <v>53.958000000000041</v>
      </c>
      <c r="H18" s="14"/>
      <c r="I18" s="14"/>
    </row>
    <row r="19" spans="2:9" s="98" customFormat="1" ht="14" hidden="1" customHeight="1" outlineLevel="1" x14ac:dyDescent="0.35">
      <c r="B19" s="99" t="s">
        <v>298</v>
      </c>
      <c r="C19" s="164">
        <v>874.3390000000004</v>
      </c>
      <c r="D19" s="164">
        <v>847.54500000000019</v>
      </c>
      <c r="E19" s="164">
        <v>630.86799999999994</v>
      </c>
      <c r="F19" s="164">
        <v>216.67700000000002</v>
      </c>
      <c r="G19" s="164">
        <v>26.793999999999997</v>
      </c>
      <c r="H19" s="14"/>
      <c r="I19" s="14"/>
    </row>
    <row r="20" spans="2:9" s="98" customFormat="1" ht="14" hidden="1" customHeight="1" outlineLevel="1" x14ac:dyDescent="0.35">
      <c r="B20" s="99" t="s">
        <v>299</v>
      </c>
      <c r="C20" s="164">
        <v>586.39499999999975</v>
      </c>
      <c r="D20" s="164">
        <v>585.07399999999984</v>
      </c>
      <c r="E20" s="164">
        <v>297.50400000000013</v>
      </c>
      <c r="F20" s="164">
        <v>287.56999999999982</v>
      </c>
      <c r="G20" s="164">
        <v>1.3210000000000015</v>
      </c>
      <c r="H20" s="14"/>
      <c r="I20" s="14"/>
    </row>
    <row r="21" spans="2:9" s="98" customFormat="1" ht="14" hidden="1" customHeight="1" outlineLevel="1" x14ac:dyDescent="0.35">
      <c r="B21" s="99" t="s">
        <v>300</v>
      </c>
      <c r="C21" s="164">
        <v>1348.046</v>
      </c>
      <c r="D21" s="164">
        <v>1348.046</v>
      </c>
      <c r="E21" s="164">
        <v>1198.99</v>
      </c>
      <c r="F21" s="164">
        <v>149.05600000000001</v>
      </c>
      <c r="G21" s="145" t="s">
        <v>100</v>
      </c>
      <c r="H21" s="14"/>
      <c r="I21" s="14"/>
    </row>
    <row r="22" spans="2:9" s="98" customFormat="1" ht="14" hidden="1" customHeight="1" outlineLevel="1" x14ac:dyDescent="0.35">
      <c r="B22" s="99" t="s">
        <v>301</v>
      </c>
      <c r="C22" s="164">
        <v>1766.1640000000004</v>
      </c>
      <c r="D22" s="164">
        <v>1763.8270000000014</v>
      </c>
      <c r="E22" s="164">
        <v>1415.8839999999993</v>
      </c>
      <c r="F22" s="164">
        <v>347.94300000000004</v>
      </c>
      <c r="G22" s="164">
        <v>2.3370000000000011</v>
      </c>
      <c r="H22" s="14"/>
      <c r="I22" s="14"/>
    </row>
    <row r="23" spans="2:9" s="98" customFormat="1" ht="14" hidden="1" customHeight="1" outlineLevel="1" x14ac:dyDescent="0.35">
      <c r="B23" s="99" t="s">
        <v>302</v>
      </c>
      <c r="C23" s="164">
        <v>5393.3130000000001</v>
      </c>
      <c r="D23" s="164">
        <v>5393.3130000000001</v>
      </c>
      <c r="E23" s="164">
        <v>1013.8080000000007</v>
      </c>
      <c r="F23" s="164">
        <v>4379.505000000001</v>
      </c>
      <c r="G23" s="145" t="s">
        <v>100</v>
      </c>
      <c r="H23" s="14"/>
      <c r="I23" s="14"/>
    </row>
    <row r="24" spans="2:9" s="98" customFormat="1" ht="14" hidden="1" customHeight="1" outlineLevel="1" x14ac:dyDescent="0.35">
      <c r="B24" s="99" t="s">
        <v>303</v>
      </c>
      <c r="C24" s="164">
        <v>8301.3570000000054</v>
      </c>
      <c r="D24" s="164">
        <v>4490.1319999999996</v>
      </c>
      <c r="E24" s="164">
        <v>3690.7430000000018</v>
      </c>
      <c r="F24" s="164">
        <v>799.3889999999999</v>
      </c>
      <c r="G24" s="164">
        <v>3811.2249999999985</v>
      </c>
      <c r="H24" s="14"/>
      <c r="I24" s="14"/>
    </row>
    <row r="25" spans="2:9" s="98" customFormat="1" ht="14" hidden="1" customHeight="1" outlineLevel="1" x14ac:dyDescent="0.35">
      <c r="B25" s="99" t="s">
        <v>304</v>
      </c>
      <c r="C25" s="164">
        <v>2714.1109999999994</v>
      </c>
      <c r="D25" s="164">
        <v>2146.0430000000047</v>
      </c>
      <c r="E25" s="164">
        <v>1289.9860000000006</v>
      </c>
      <c r="F25" s="164">
        <v>856.05699999999979</v>
      </c>
      <c r="G25" s="164">
        <v>568.06800000000021</v>
      </c>
      <c r="H25" s="14"/>
      <c r="I25" s="14"/>
    </row>
    <row r="26" spans="2:9" s="98" customFormat="1" ht="14" hidden="1" customHeight="1" outlineLevel="1" x14ac:dyDescent="0.35">
      <c r="B26" s="99" t="s">
        <v>305</v>
      </c>
      <c r="C26" s="164">
        <v>932.1400000000001</v>
      </c>
      <c r="D26" s="164">
        <v>912.59800000000007</v>
      </c>
      <c r="E26" s="164">
        <v>545.68200000000058</v>
      </c>
      <c r="F26" s="164">
        <v>366.91599999999994</v>
      </c>
      <c r="G26" s="164">
        <v>19.542000000000002</v>
      </c>
      <c r="H26" s="14"/>
      <c r="I26" s="14"/>
    </row>
    <row r="27" spans="2:9" s="98" customFormat="1" ht="14" hidden="1" customHeight="1" outlineLevel="1" x14ac:dyDescent="0.35">
      <c r="B27" s="99" t="s">
        <v>306</v>
      </c>
      <c r="C27" s="164">
        <v>3311.6260000000025</v>
      </c>
      <c r="D27" s="164">
        <v>3014.1019999999994</v>
      </c>
      <c r="E27" s="164">
        <v>1957.2829999999988</v>
      </c>
      <c r="F27" s="164">
        <v>1056.8190000000004</v>
      </c>
      <c r="G27" s="164">
        <v>297.52400000000006</v>
      </c>
      <c r="H27" s="14"/>
      <c r="I27" s="14"/>
    </row>
    <row r="28" spans="2:9" s="98" customFormat="1" ht="14" hidden="1" customHeight="1" outlineLevel="1" x14ac:dyDescent="0.35">
      <c r="B28" s="99" t="s">
        <v>307</v>
      </c>
      <c r="C28" s="164">
        <v>2410.3710000000001</v>
      </c>
      <c r="D28" s="164">
        <v>2409.4809999999993</v>
      </c>
      <c r="E28" s="164">
        <v>681.27399999999989</v>
      </c>
      <c r="F28" s="164">
        <v>1728.2070000000003</v>
      </c>
      <c r="G28" s="164">
        <v>0.89000000000000024</v>
      </c>
      <c r="H28" s="14"/>
      <c r="I28" s="14"/>
    </row>
    <row r="29" spans="2:9" s="98" customFormat="1" ht="14" hidden="1" customHeight="1" outlineLevel="1" x14ac:dyDescent="0.35">
      <c r="B29" s="99" t="s">
        <v>308</v>
      </c>
      <c r="C29" s="164">
        <v>3064.4709999999995</v>
      </c>
      <c r="D29" s="164">
        <v>3020.378999999999</v>
      </c>
      <c r="E29" s="164">
        <v>1724.5930000000005</v>
      </c>
      <c r="F29" s="164">
        <v>1295.7860000000005</v>
      </c>
      <c r="G29" s="164">
        <v>44.091999999999999</v>
      </c>
      <c r="H29" s="14"/>
      <c r="I29" s="14"/>
    </row>
    <row r="30" spans="2:9" s="98" customFormat="1" ht="14" hidden="1" customHeight="1" outlineLevel="1" x14ac:dyDescent="0.35">
      <c r="B30" s="99" t="s">
        <v>309</v>
      </c>
      <c r="C30" s="164">
        <v>1920.428000000001</v>
      </c>
      <c r="D30" s="164">
        <v>1826.357</v>
      </c>
      <c r="E30" s="164">
        <v>1240.6880000000001</v>
      </c>
      <c r="F30" s="164">
        <v>585.66899999999953</v>
      </c>
      <c r="G30" s="164">
        <v>94.071000000000154</v>
      </c>
      <c r="H30" s="14"/>
      <c r="I30" s="14"/>
    </row>
    <row r="31" spans="2:9" s="98" customFormat="1" ht="14" hidden="1" customHeight="1" outlineLevel="1" x14ac:dyDescent="0.35">
      <c r="B31" s="99" t="s">
        <v>310</v>
      </c>
      <c r="C31" s="164">
        <v>3491.5159999999992</v>
      </c>
      <c r="D31" s="164">
        <v>3302.44</v>
      </c>
      <c r="E31" s="164">
        <v>2405.543000000001</v>
      </c>
      <c r="F31" s="164">
        <v>896.89700000000028</v>
      </c>
      <c r="G31" s="164">
        <v>189.07600000000008</v>
      </c>
      <c r="H31" s="14"/>
      <c r="I31" s="14"/>
    </row>
    <row r="32" spans="2:9" s="98" customFormat="1" ht="14" hidden="1" customHeight="1" outlineLevel="1" x14ac:dyDescent="0.35">
      <c r="B32" s="99" t="s">
        <v>311</v>
      </c>
      <c r="C32" s="164">
        <v>1066.3519999999999</v>
      </c>
      <c r="D32" s="164">
        <v>762.98699999999997</v>
      </c>
      <c r="E32" s="164">
        <v>400.48</v>
      </c>
      <c r="F32" s="164">
        <v>362.50700000000001</v>
      </c>
      <c r="G32" s="164">
        <v>303.36500000000007</v>
      </c>
      <c r="H32" s="14"/>
      <c r="I32" s="14"/>
    </row>
    <row r="33" spans="2:9" s="98" customFormat="1" ht="14" hidden="1" customHeight="1" outlineLevel="1" x14ac:dyDescent="0.35">
      <c r="B33" s="99" t="s">
        <v>312</v>
      </c>
      <c r="C33" s="164">
        <v>170.536</v>
      </c>
      <c r="D33" s="164">
        <v>152.33299999999997</v>
      </c>
      <c r="E33" s="164">
        <v>120.01600000000002</v>
      </c>
      <c r="F33" s="164">
        <v>32.316999999999979</v>
      </c>
      <c r="G33" s="164">
        <v>18.203000000000003</v>
      </c>
      <c r="H33" s="14"/>
      <c r="I33" s="14"/>
    </row>
    <row r="34" spans="2:9" s="98" customFormat="1" ht="14" hidden="1" customHeight="1" outlineLevel="1" x14ac:dyDescent="0.35">
      <c r="B34" s="99" t="s">
        <v>313</v>
      </c>
      <c r="C34" s="164">
        <v>745.36599999999999</v>
      </c>
      <c r="D34" s="164">
        <v>727.96599999999978</v>
      </c>
      <c r="E34" s="164">
        <v>332.60899999999987</v>
      </c>
      <c r="F34" s="164">
        <v>395.35700000000003</v>
      </c>
      <c r="G34" s="164">
        <v>17.399999999999988</v>
      </c>
      <c r="H34" s="14"/>
      <c r="I34" s="14"/>
    </row>
    <row r="35" spans="2:9" s="98" customFormat="1" ht="14" hidden="1" customHeight="1" outlineLevel="1" x14ac:dyDescent="0.35">
      <c r="B35" s="99" t="s">
        <v>314</v>
      </c>
      <c r="C35" s="164">
        <v>1055.0969999999995</v>
      </c>
      <c r="D35" s="164">
        <v>1031.5709999999997</v>
      </c>
      <c r="E35" s="164">
        <v>580.8439999999996</v>
      </c>
      <c r="F35" s="164">
        <v>450.72700000000003</v>
      </c>
      <c r="G35" s="164">
        <v>23.525999999999986</v>
      </c>
      <c r="H35" s="14"/>
      <c r="I35" s="14"/>
    </row>
    <row r="36" spans="2:9" s="1" customFormat="1" ht="14" customHeight="1" collapsed="1" x14ac:dyDescent="0.3">
      <c r="B36" s="100" t="s">
        <v>57</v>
      </c>
      <c r="C36" s="13">
        <v>6530.1890000000003</v>
      </c>
      <c r="D36" s="13">
        <v>6527.217999999998</v>
      </c>
      <c r="E36" s="13">
        <v>2718.5030000000011</v>
      </c>
      <c r="F36" s="13">
        <v>3808.7150000000001</v>
      </c>
      <c r="G36" s="13">
        <v>2.9710000000000005</v>
      </c>
      <c r="H36" s="78"/>
    </row>
    <row r="37" spans="2:9" s="1" customFormat="1" ht="14" customHeight="1" x14ac:dyDescent="0.3">
      <c r="B37" s="100" t="s">
        <v>58</v>
      </c>
      <c r="C37" s="13">
        <v>5069.7930000000033</v>
      </c>
      <c r="D37" s="13">
        <v>5001.5139999999983</v>
      </c>
      <c r="E37" s="13">
        <v>1303.3799999999994</v>
      </c>
      <c r="F37" s="13">
        <v>3698.1339999999977</v>
      </c>
      <c r="G37" s="13">
        <v>68.278999999999954</v>
      </c>
      <c r="H37" s="78"/>
    </row>
    <row r="38" spans="2:9" s="1" customFormat="1" ht="14" customHeight="1" x14ac:dyDescent="0.3">
      <c r="B38" s="102" t="s">
        <v>49</v>
      </c>
      <c r="C38" s="13">
        <v>5591.9350000000031</v>
      </c>
      <c r="D38" s="13">
        <v>4947.0370000000139</v>
      </c>
      <c r="E38" s="13">
        <v>2885.3839999999991</v>
      </c>
      <c r="F38" s="13">
        <v>2061.6530000000034</v>
      </c>
      <c r="G38" s="13">
        <v>644.89800000000082</v>
      </c>
      <c r="H38" s="77"/>
    </row>
    <row r="39" spans="2:9" s="1" customFormat="1" ht="14" customHeight="1" x14ac:dyDescent="0.3">
      <c r="B39" s="100" t="s">
        <v>50</v>
      </c>
      <c r="C39" s="13">
        <f>+C40+C41+C42</f>
        <v>40767.099999999977</v>
      </c>
      <c r="D39" s="13">
        <f t="shared" ref="D39:G39" si="1">+D40+D41+D42</f>
        <v>39743.818000000058</v>
      </c>
      <c r="E39" s="13">
        <f t="shared" si="1"/>
        <v>21851.845999999998</v>
      </c>
      <c r="F39" s="13">
        <f t="shared" si="1"/>
        <v>17891.972000000042</v>
      </c>
      <c r="G39" s="13">
        <f t="shared" si="1"/>
        <v>1023.282000000003</v>
      </c>
      <c r="H39" s="77"/>
    </row>
    <row r="40" spans="2:9" s="1" customFormat="1" ht="14" hidden="1" customHeight="1" outlineLevel="1" x14ac:dyDescent="0.3">
      <c r="B40" s="99" t="s">
        <v>315</v>
      </c>
      <c r="C40" s="164">
        <v>4090.3850000000029</v>
      </c>
      <c r="D40" s="164">
        <v>4069.2869999999957</v>
      </c>
      <c r="E40" s="164">
        <v>1634.8650000000034</v>
      </c>
      <c r="F40" s="164">
        <v>2434.4219999999964</v>
      </c>
      <c r="G40" s="164">
        <v>21.097999999999988</v>
      </c>
    </row>
    <row r="41" spans="2:9" s="1" customFormat="1" ht="14" hidden="1" customHeight="1" outlineLevel="1" x14ac:dyDescent="0.3">
      <c r="B41" s="99" t="s">
        <v>316</v>
      </c>
      <c r="C41" s="164">
        <v>7854.6060000000034</v>
      </c>
      <c r="D41" s="164">
        <v>7639.1639999999952</v>
      </c>
      <c r="E41" s="164">
        <v>4434.4979999999978</v>
      </c>
      <c r="F41" s="164">
        <v>3204.6660000000029</v>
      </c>
      <c r="G41" s="164">
        <v>215.44200000000075</v>
      </c>
    </row>
    <row r="42" spans="2:9" s="1" customFormat="1" ht="14" hidden="1" customHeight="1" outlineLevel="1" x14ac:dyDescent="0.3">
      <c r="B42" s="99" t="s">
        <v>317</v>
      </c>
      <c r="C42" s="164">
        <v>28822.108999999971</v>
      </c>
      <c r="D42" s="164">
        <v>28035.367000000067</v>
      </c>
      <c r="E42" s="164">
        <v>15782.482999999998</v>
      </c>
      <c r="F42" s="164">
        <v>12252.884000000042</v>
      </c>
      <c r="G42" s="164">
        <v>786.74200000000224</v>
      </c>
    </row>
    <row r="43" spans="2:9" ht="14" customHeight="1" collapsed="1" x14ac:dyDescent="0.2">
      <c r="B43" s="10" t="s">
        <v>51</v>
      </c>
      <c r="C43" s="13">
        <v>12172.047999999997</v>
      </c>
      <c r="D43" s="13">
        <v>11962.089000000009</v>
      </c>
      <c r="E43" s="13">
        <v>6712.0560000000069</v>
      </c>
      <c r="F43" s="13">
        <v>5250.032999999994</v>
      </c>
      <c r="G43" s="13">
        <v>209.95899999999961</v>
      </c>
    </row>
    <row r="44" spans="2:9" ht="14" customHeight="1" x14ac:dyDescent="0.2">
      <c r="B44" s="10" t="s">
        <v>52</v>
      </c>
      <c r="C44" s="13">
        <v>10704.806</v>
      </c>
      <c r="D44" s="13">
        <v>9833.8970000000227</v>
      </c>
      <c r="E44" s="13">
        <v>4958.6970000000101</v>
      </c>
      <c r="F44" s="13">
        <v>4875.1999999999844</v>
      </c>
      <c r="G44" s="13">
        <v>870.90899999999863</v>
      </c>
    </row>
    <row r="45" spans="2:9" ht="14" customHeight="1" x14ac:dyDescent="0.2">
      <c r="B45" s="10" t="s">
        <v>61</v>
      </c>
      <c r="C45" s="13">
        <v>20344.981999999964</v>
      </c>
      <c r="D45" s="13">
        <v>20143.22499999998</v>
      </c>
      <c r="E45" s="13">
        <v>12460.099999999997</v>
      </c>
      <c r="F45" s="13">
        <v>7683.1250000000118</v>
      </c>
      <c r="G45" s="13">
        <v>201.75699999999983</v>
      </c>
    </row>
    <row r="46" spans="2:9" ht="14" customHeight="1" x14ac:dyDescent="0.2">
      <c r="B46" s="10" t="s">
        <v>60</v>
      </c>
      <c r="C46" s="13">
        <v>33846.475999999988</v>
      </c>
      <c r="D46" s="13">
        <v>33775.171000000009</v>
      </c>
      <c r="E46" s="13">
        <v>18078.235999999997</v>
      </c>
      <c r="F46" s="13">
        <v>15696.93499999999</v>
      </c>
      <c r="G46" s="13">
        <v>71.305000000000021</v>
      </c>
    </row>
    <row r="47" spans="2:9" ht="14" customHeight="1" x14ac:dyDescent="0.2">
      <c r="B47" s="10" t="s">
        <v>59</v>
      </c>
      <c r="C47" s="13">
        <v>1119.3430000000005</v>
      </c>
      <c r="D47" s="13">
        <v>1083.8090000000013</v>
      </c>
      <c r="E47" s="13">
        <v>713.86499999999978</v>
      </c>
      <c r="F47" s="13">
        <v>369.94399999999985</v>
      </c>
      <c r="G47" s="13">
        <v>35.533999999999942</v>
      </c>
    </row>
    <row r="48" spans="2:9" ht="14" customHeight="1" x14ac:dyDescent="0.2">
      <c r="B48" s="10" t="s">
        <v>62</v>
      </c>
      <c r="C48" s="13">
        <v>19673.208000000017</v>
      </c>
      <c r="D48" s="13">
        <v>18664.404000000035</v>
      </c>
      <c r="E48" s="13">
        <v>11433.487999999985</v>
      </c>
      <c r="F48" s="13">
        <v>7230.9160000000029</v>
      </c>
      <c r="G48" s="13">
        <v>1008.8040000000045</v>
      </c>
    </row>
    <row r="49" spans="2:7" ht="14" customHeight="1" x14ac:dyDescent="0.2">
      <c r="B49" s="10" t="s">
        <v>63</v>
      </c>
      <c r="C49" s="13">
        <v>9913.9340000000047</v>
      </c>
      <c r="D49" s="13">
        <v>9330.220999999985</v>
      </c>
      <c r="E49" s="13">
        <v>6390.0880000000016</v>
      </c>
      <c r="F49" s="13">
        <v>2940.1330000000012</v>
      </c>
      <c r="G49" s="13">
        <v>583.71300000000042</v>
      </c>
    </row>
    <row r="50" spans="2:7" ht="14" customHeight="1" x14ac:dyDescent="0.2">
      <c r="B50" s="10" t="s">
        <v>69</v>
      </c>
      <c r="C50" s="13">
        <v>623.13199999999972</v>
      </c>
      <c r="D50" s="13">
        <v>622.79200000000037</v>
      </c>
      <c r="E50" s="13">
        <v>411.84100000000018</v>
      </c>
      <c r="F50" s="13">
        <v>210.95099999999999</v>
      </c>
      <c r="G50" s="13">
        <v>0.34000000000000014</v>
      </c>
    </row>
    <row r="51" spans="2:7" ht="14" customHeight="1" x14ac:dyDescent="0.2">
      <c r="B51" s="10" t="s">
        <v>64</v>
      </c>
      <c r="C51" s="13">
        <v>1710.4269999999983</v>
      </c>
      <c r="D51" s="13">
        <v>1448.0259999999989</v>
      </c>
      <c r="E51" s="13">
        <v>795.02399999999977</v>
      </c>
      <c r="F51" s="13">
        <v>653.00199999999984</v>
      </c>
      <c r="G51" s="13">
        <v>262.40100000000012</v>
      </c>
    </row>
    <row r="52" spans="2:7" ht="14" customHeight="1" x14ac:dyDescent="0.2">
      <c r="B52" s="10" t="s">
        <v>65</v>
      </c>
      <c r="C52" s="13">
        <v>5914.4080000000031</v>
      </c>
      <c r="D52" s="13">
        <v>4716.6010000000015</v>
      </c>
      <c r="E52" s="13">
        <v>2813.465000000002</v>
      </c>
      <c r="F52" s="13">
        <v>1903.1360000000006</v>
      </c>
      <c r="G52" s="13">
        <v>1197.8069999999998</v>
      </c>
    </row>
    <row r="53" spans="2:7" ht="14" customHeight="1" x14ac:dyDescent="0.2">
      <c r="B53" s="10" t="s">
        <v>66</v>
      </c>
      <c r="C53" s="13">
        <v>1203.8139999999989</v>
      </c>
      <c r="D53" s="13">
        <v>1145.9850000000008</v>
      </c>
      <c r="E53" s="13">
        <v>491.11600000000055</v>
      </c>
      <c r="F53" s="13">
        <v>654.86900000000037</v>
      </c>
      <c r="G53" s="13">
        <v>57.828999999999922</v>
      </c>
    </row>
    <row r="54" spans="2:7" ht="14" customHeight="1" x14ac:dyDescent="0.2">
      <c r="B54" s="10" t="s">
        <v>67</v>
      </c>
      <c r="C54" s="13">
        <v>1804.7619999999993</v>
      </c>
      <c r="D54" s="13">
        <v>1476.9559999999992</v>
      </c>
      <c r="E54" s="13">
        <v>794.31500000000005</v>
      </c>
      <c r="F54" s="13">
        <v>682.64100000000246</v>
      </c>
      <c r="G54" s="13">
        <v>327.80600000000072</v>
      </c>
    </row>
    <row r="55" spans="2:7" ht="14" customHeight="1" x14ac:dyDescent="0.2">
      <c r="B55" s="86" t="s">
        <v>68</v>
      </c>
      <c r="C55" s="144" t="s">
        <v>100</v>
      </c>
      <c r="D55" s="144" t="s">
        <v>100</v>
      </c>
      <c r="E55" s="144" t="s">
        <v>100</v>
      </c>
      <c r="F55" s="144" t="s">
        <v>100</v>
      </c>
      <c r="G55" s="144" t="s">
        <v>100</v>
      </c>
    </row>
  </sheetData>
  <mergeCells count="8">
    <mergeCell ref="B2:G2"/>
    <mergeCell ref="B3:G3"/>
    <mergeCell ref="G5:G7"/>
    <mergeCell ref="C5:C7"/>
    <mergeCell ref="D6:D7"/>
    <mergeCell ref="E6:E7"/>
    <mergeCell ref="F6:F7"/>
    <mergeCell ref="D5:F5"/>
  </mergeCells>
  <pageMargins left="0.98425196850393704" right="0" top="0.98425196850393704" bottom="0.19685039370078741" header="0.51181102362204722" footer="0.51181102362204722"/>
  <pageSetup paperSize="9" scale="8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54"/>
  <sheetViews>
    <sheetView workbookViewId="0"/>
  </sheetViews>
  <sheetFormatPr defaultColWidth="9.1796875" defaultRowHeight="12.5" outlineLevelRow="1" x14ac:dyDescent="0.3"/>
  <cols>
    <col min="1" max="1" width="3.08984375" style="1" customWidth="1"/>
    <col min="2" max="2" width="58.1796875" style="1" customWidth="1"/>
    <col min="3" max="3" width="9.81640625" style="132" customWidth="1"/>
    <col min="4" max="7" width="9.81640625" style="3" customWidth="1"/>
    <col min="8" max="8" width="11.453125" style="1" customWidth="1"/>
    <col min="9" max="42" width="9.1796875" style="1"/>
    <col min="43" max="43" width="51.1796875" style="1" customWidth="1"/>
    <col min="44" max="51" width="9.81640625" style="1" customWidth="1"/>
    <col min="52" max="298" width="9.1796875" style="1"/>
    <col min="299" max="299" width="51.1796875" style="1" customWidth="1"/>
    <col min="300" max="307" width="9.81640625" style="1" customWidth="1"/>
    <col min="308" max="554" width="9.1796875" style="1"/>
    <col min="555" max="555" width="51.1796875" style="1" customWidth="1"/>
    <col min="556" max="563" width="9.81640625" style="1" customWidth="1"/>
    <col min="564" max="810" width="9.1796875" style="1"/>
    <col min="811" max="811" width="51.1796875" style="1" customWidth="1"/>
    <col min="812" max="819" width="9.81640625" style="1" customWidth="1"/>
    <col min="820" max="1066" width="9.1796875" style="1"/>
    <col min="1067" max="1067" width="51.1796875" style="1" customWidth="1"/>
    <col min="1068" max="1075" width="9.81640625" style="1" customWidth="1"/>
    <col min="1076" max="1322" width="9.1796875" style="1"/>
    <col min="1323" max="1323" width="51.1796875" style="1" customWidth="1"/>
    <col min="1324" max="1331" width="9.81640625" style="1" customWidth="1"/>
    <col min="1332" max="1578" width="9.1796875" style="1"/>
    <col min="1579" max="1579" width="51.1796875" style="1" customWidth="1"/>
    <col min="1580" max="1587" width="9.81640625" style="1" customWidth="1"/>
    <col min="1588" max="1834" width="9.1796875" style="1"/>
    <col min="1835" max="1835" width="51.1796875" style="1" customWidth="1"/>
    <col min="1836" max="1843" width="9.81640625" style="1" customWidth="1"/>
    <col min="1844" max="2090" width="9.1796875" style="1"/>
    <col min="2091" max="2091" width="51.1796875" style="1" customWidth="1"/>
    <col min="2092" max="2099" width="9.81640625" style="1" customWidth="1"/>
    <col min="2100" max="2346" width="9.1796875" style="1"/>
    <col min="2347" max="2347" width="51.1796875" style="1" customWidth="1"/>
    <col min="2348" max="2355" width="9.81640625" style="1" customWidth="1"/>
    <col min="2356" max="2602" width="9.1796875" style="1"/>
    <col min="2603" max="2603" width="51.1796875" style="1" customWidth="1"/>
    <col min="2604" max="2611" width="9.81640625" style="1" customWidth="1"/>
    <col min="2612" max="2858" width="9.1796875" style="1"/>
    <col min="2859" max="2859" width="51.1796875" style="1" customWidth="1"/>
    <col min="2860" max="2867" width="9.81640625" style="1" customWidth="1"/>
    <col min="2868" max="3114" width="9.1796875" style="1"/>
    <col min="3115" max="3115" width="51.1796875" style="1" customWidth="1"/>
    <col min="3116" max="3123" width="9.81640625" style="1" customWidth="1"/>
    <col min="3124" max="3370" width="9.1796875" style="1"/>
    <col min="3371" max="3371" width="51.1796875" style="1" customWidth="1"/>
    <col min="3372" max="3379" width="9.81640625" style="1" customWidth="1"/>
    <col min="3380" max="3626" width="9.1796875" style="1"/>
    <col min="3627" max="3627" width="51.1796875" style="1" customWidth="1"/>
    <col min="3628" max="3635" width="9.81640625" style="1" customWidth="1"/>
    <col min="3636" max="3882" width="9.1796875" style="1"/>
    <col min="3883" max="3883" width="51.1796875" style="1" customWidth="1"/>
    <col min="3884" max="3891" width="9.81640625" style="1" customWidth="1"/>
    <col min="3892" max="4138" width="9.1796875" style="1"/>
    <col min="4139" max="4139" width="51.1796875" style="1" customWidth="1"/>
    <col min="4140" max="4147" width="9.81640625" style="1" customWidth="1"/>
    <col min="4148" max="4394" width="9.1796875" style="1"/>
    <col min="4395" max="4395" width="51.1796875" style="1" customWidth="1"/>
    <col min="4396" max="4403" width="9.81640625" style="1" customWidth="1"/>
    <col min="4404" max="4650" width="9.1796875" style="1"/>
    <col min="4651" max="4651" width="51.1796875" style="1" customWidth="1"/>
    <col min="4652" max="4659" width="9.81640625" style="1" customWidth="1"/>
    <col min="4660" max="4906" width="9.1796875" style="1"/>
    <col min="4907" max="4907" width="51.1796875" style="1" customWidth="1"/>
    <col min="4908" max="4915" width="9.81640625" style="1" customWidth="1"/>
    <col min="4916" max="5162" width="9.1796875" style="1"/>
    <col min="5163" max="5163" width="51.1796875" style="1" customWidth="1"/>
    <col min="5164" max="5171" width="9.81640625" style="1" customWidth="1"/>
    <col min="5172" max="5418" width="9.1796875" style="1"/>
    <col min="5419" max="5419" width="51.1796875" style="1" customWidth="1"/>
    <col min="5420" max="5427" width="9.81640625" style="1" customWidth="1"/>
    <col min="5428" max="5674" width="9.1796875" style="1"/>
    <col min="5675" max="5675" width="51.1796875" style="1" customWidth="1"/>
    <col min="5676" max="5683" width="9.81640625" style="1" customWidth="1"/>
    <col min="5684" max="5930" width="9.1796875" style="1"/>
    <col min="5931" max="5931" width="51.1796875" style="1" customWidth="1"/>
    <col min="5932" max="5939" width="9.81640625" style="1" customWidth="1"/>
    <col min="5940" max="6186" width="9.1796875" style="1"/>
    <col min="6187" max="6187" width="51.1796875" style="1" customWidth="1"/>
    <col min="6188" max="6195" width="9.81640625" style="1" customWidth="1"/>
    <col min="6196" max="6442" width="9.1796875" style="1"/>
    <col min="6443" max="6443" width="51.1796875" style="1" customWidth="1"/>
    <col min="6444" max="6451" width="9.81640625" style="1" customWidth="1"/>
    <col min="6452" max="6698" width="9.1796875" style="1"/>
    <col min="6699" max="6699" width="51.1796875" style="1" customWidth="1"/>
    <col min="6700" max="6707" width="9.81640625" style="1" customWidth="1"/>
    <col min="6708" max="6954" width="9.1796875" style="1"/>
    <col min="6955" max="6955" width="51.1796875" style="1" customWidth="1"/>
    <col min="6956" max="6963" width="9.81640625" style="1" customWidth="1"/>
    <col min="6964" max="7210" width="9.1796875" style="1"/>
    <col min="7211" max="7211" width="51.1796875" style="1" customWidth="1"/>
    <col min="7212" max="7219" width="9.81640625" style="1" customWidth="1"/>
    <col min="7220" max="7466" width="9.1796875" style="1"/>
    <col min="7467" max="7467" width="51.1796875" style="1" customWidth="1"/>
    <col min="7468" max="7475" width="9.81640625" style="1" customWidth="1"/>
    <col min="7476" max="7722" width="9.1796875" style="1"/>
    <col min="7723" max="7723" width="51.1796875" style="1" customWidth="1"/>
    <col min="7724" max="7731" width="9.81640625" style="1" customWidth="1"/>
    <col min="7732" max="7978" width="9.1796875" style="1"/>
    <col min="7979" max="7979" width="51.1796875" style="1" customWidth="1"/>
    <col min="7980" max="7987" width="9.81640625" style="1" customWidth="1"/>
    <col min="7988" max="8234" width="9.1796875" style="1"/>
    <col min="8235" max="8235" width="51.1796875" style="1" customWidth="1"/>
    <col min="8236" max="8243" width="9.81640625" style="1" customWidth="1"/>
    <col min="8244" max="8490" width="9.1796875" style="1"/>
    <col min="8491" max="8491" width="51.1796875" style="1" customWidth="1"/>
    <col min="8492" max="8499" width="9.81640625" style="1" customWidth="1"/>
    <col min="8500" max="8746" width="9.1796875" style="1"/>
    <col min="8747" max="8747" width="51.1796875" style="1" customWidth="1"/>
    <col min="8748" max="8755" width="9.81640625" style="1" customWidth="1"/>
    <col min="8756" max="9002" width="9.1796875" style="1"/>
    <col min="9003" max="9003" width="51.1796875" style="1" customWidth="1"/>
    <col min="9004" max="9011" width="9.81640625" style="1" customWidth="1"/>
    <col min="9012" max="9258" width="9.1796875" style="1"/>
    <col min="9259" max="9259" width="51.1796875" style="1" customWidth="1"/>
    <col min="9260" max="9267" width="9.81640625" style="1" customWidth="1"/>
    <col min="9268" max="9514" width="9.1796875" style="1"/>
    <col min="9515" max="9515" width="51.1796875" style="1" customWidth="1"/>
    <col min="9516" max="9523" width="9.81640625" style="1" customWidth="1"/>
    <col min="9524" max="9770" width="9.1796875" style="1"/>
    <col min="9771" max="9771" width="51.1796875" style="1" customWidth="1"/>
    <col min="9772" max="9779" width="9.81640625" style="1" customWidth="1"/>
    <col min="9780" max="10026" width="9.1796875" style="1"/>
    <col min="10027" max="10027" width="51.1796875" style="1" customWidth="1"/>
    <col min="10028" max="10035" width="9.81640625" style="1" customWidth="1"/>
    <col min="10036" max="10282" width="9.1796875" style="1"/>
    <col min="10283" max="10283" width="51.1796875" style="1" customWidth="1"/>
    <col min="10284" max="10291" width="9.81640625" style="1" customWidth="1"/>
    <col min="10292" max="10538" width="9.1796875" style="1"/>
    <col min="10539" max="10539" width="51.1796875" style="1" customWidth="1"/>
    <col min="10540" max="10547" width="9.81640625" style="1" customWidth="1"/>
    <col min="10548" max="10794" width="9.1796875" style="1"/>
    <col min="10795" max="10795" width="51.1796875" style="1" customWidth="1"/>
    <col min="10796" max="10803" width="9.81640625" style="1" customWidth="1"/>
    <col min="10804" max="11050" width="9.1796875" style="1"/>
    <col min="11051" max="11051" width="51.1796875" style="1" customWidth="1"/>
    <col min="11052" max="11059" width="9.81640625" style="1" customWidth="1"/>
    <col min="11060" max="11306" width="9.1796875" style="1"/>
    <col min="11307" max="11307" width="51.1796875" style="1" customWidth="1"/>
    <col min="11308" max="11315" width="9.81640625" style="1" customWidth="1"/>
    <col min="11316" max="11562" width="9.1796875" style="1"/>
    <col min="11563" max="11563" width="51.1796875" style="1" customWidth="1"/>
    <col min="11564" max="11571" width="9.81640625" style="1" customWidth="1"/>
    <col min="11572" max="11818" width="9.1796875" style="1"/>
    <col min="11819" max="11819" width="51.1796875" style="1" customWidth="1"/>
    <col min="11820" max="11827" width="9.81640625" style="1" customWidth="1"/>
    <col min="11828" max="12074" width="9.1796875" style="1"/>
    <col min="12075" max="12075" width="51.1796875" style="1" customWidth="1"/>
    <col min="12076" max="12083" width="9.81640625" style="1" customWidth="1"/>
    <col min="12084" max="12330" width="9.1796875" style="1"/>
    <col min="12331" max="12331" width="51.1796875" style="1" customWidth="1"/>
    <col min="12332" max="12339" width="9.81640625" style="1" customWidth="1"/>
    <col min="12340" max="12586" width="9.1796875" style="1"/>
    <col min="12587" max="12587" width="51.1796875" style="1" customWidth="1"/>
    <col min="12588" max="12595" width="9.81640625" style="1" customWidth="1"/>
    <col min="12596" max="12842" width="9.1796875" style="1"/>
    <col min="12843" max="12843" width="51.1796875" style="1" customWidth="1"/>
    <col min="12844" max="12851" width="9.81640625" style="1" customWidth="1"/>
    <col min="12852" max="13098" width="9.1796875" style="1"/>
    <col min="13099" max="13099" width="51.1796875" style="1" customWidth="1"/>
    <col min="13100" max="13107" width="9.81640625" style="1" customWidth="1"/>
    <col min="13108" max="13354" width="9.1796875" style="1"/>
    <col min="13355" max="13355" width="51.1796875" style="1" customWidth="1"/>
    <col min="13356" max="13363" width="9.81640625" style="1" customWidth="1"/>
    <col min="13364" max="13610" width="9.1796875" style="1"/>
    <col min="13611" max="13611" width="51.1796875" style="1" customWidth="1"/>
    <col min="13612" max="13619" width="9.81640625" style="1" customWidth="1"/>
    <col min="13620" max="13866" width="9.1796875" style="1"/>
    <col min="13867" max="13867" width="51.1796875" style="1" customWidth="1"/>
    <col min="13868" max="13875" width="9.81640625" style="1" customWidth="1"/>
    <col min="13876" max="14122" width="9.1796875" style="1"/>
    <col min="14123" max="14123" width="51.1796875" style="1" customWidth="1"/>
    <col min="14124" max="14131" width="9.81640625" style="1" customWidth="1"/>
    <col min="14132" max="14378" width="9.1796875" style="1"/>
    <col min="14379" max="14379" width="51.1796875" style="1" customWidth="1"/>
    <col min="14380" max="14387" width="9.81640625" style="1" customWidth="1"/>
    <col min="14388" max="14634" width="9.1796875" style="1"/>
    <col min="14635" max="14635" width="51.1796875" style="1" customWidth="1"/>
    <col min="14636" max="14643" width="9.81640625" style="1" customWidth="1"/>
    <col min="14644" max="14890" width="9.1796875" style="1"/>
    <col min="14891" max="14891" width="51.1796875" style="1" customWidth="1"/>
    <col min="14892" max="14899" width="9.81640625" style="1" customWidth="1"/>
    <col min="14900" max="15146" width="9.1796875" style="1"/>
    <col min="15147" max="15147" width="51.1796875" style="1" customWidth="1"/>
    <col min="15148" max="15155" width="9.81640625" style="1" customWidth="1"/>
    <col min="15156" max="15402" width="9.1796875" style="1"/>
    <col min="15403" max="15403" width="51.1796875" style="1" customWidth="1"/>
    <col min="15404" max="15411" width="9.81640625" style="1" customWidth="1"/>
    <col min="15412" max="15658" width="9.1796875" style="1"/>
    <col min="15659" max="15659" width="51.1796875" style="1" customWidth="1"/>
    <col min="15660" max="15667" width="9.81640625" style="1" customWidth="1"/>
    <col min="15668" max="15914" width="9.1796875" style="1"/>
    <col min="15915" max="15915" width="51.1796875" style="1" customWidth="1"/>
    <col min="15916" max="15923" width="9.81640625" style="1" customWidth="1"/>
    <col min="15924" max="16384" width="9.1796875" style="1"/>
  </cols>
  <sheetData>
    <row r="1" spans="2:9" ht="17.25" customHeight="1" x14ac:dyDescent="0.3">
      <c r="B1" s="40"/>
      <c r="C1" s="41"/>
      <c r="D1" s="42"/>
      <c r="E1" s="1"/>
      <c r="F1" s="1"/>
      <c r="G1" s="1"/>
      <c r="H1" s="36" t="s">
        <v>218</v>
      </c>
    </row>
    <row r="2" spans="2:9" ht="28.5" customHeight="1" x14ac:dyDescent="0.3">
      <c r="B2" s="176" t="s">
        <v>219</v>
      </c>
      <c r="C2" s="176"/>
      <c r="D2" s="176"/>
      <c r="E2" s="176"/>
      <c r="F2" s="176"/>
      <c r="G2" s="176"/>
      <c r="H2" s="176"/>
    </row>
    <row r="3" spans="2:9" ht="15.75" customHeight="1" x14ac:dyDescent="0.3">
      <c r="B3" s="177">
        <v>2020</v>
      </c>
      <c r="C3" s="177"/>
      <c r="D3" s="177"/>
      <c r="E3" s="177"/>
      <c r="F3" s="177"/>
      <c r="G3" s="177"/>
      <c r="H3" s="177"/>
    </row>
    <row r="4" spans="2:9" ht="15" customHeight="1" x14ac:dyDescent="0.3">
      <c r="B4" s="10" t="s">
        <v>115</v>
      </c>
      <c r="C4" s="131"/>
      <c r="D4" s="11"/>
      <c r="E4" s="11"/>
      <c r="F4" s="11"/>
      <c r="G4" s="197" t="s">
        <v>94</v>
      </c>
      <c r="H4" s="197"/>
    </row>
    <row r="5" spans="2:9" ht="16.25" customHeight="1" x14ac:dyDescent="0.3">
      <c r="B5" s="37" t="s">
        <v>76</v>
      </c>
      <c r="C5" s="179" t="s">
        <v>0</v>
      </c>
      <c r="D5" s="178" t="s">
        <v>236</v>
      </c>
      <c r="E5" s="178" t="s">
        <v>44</v>
      </c>
      <c r="F5" s="178" t="s">
        <v>45</v>
      </c>
      <c r="G5" s="178" t="s">
        <v>55</v>
      </c>
      <c r="H5" s="178" t="s">
        <v>56</v>
      </c>
    </row>
    <row r="6" spans="2:9" ht="15.65" customHeight="1" x14ac:dyDescent="0.3">
      <c r="B6" s="43" t="s">
        <v>46</v>
      </c>
      <c r="C6" s="179"/>
      <c r="D6" s="178"/>
      <c r="E6" s="178"/>
      <c r="F6" s="178"/>
      <c r="G6" s="178"/>
      <c r="H6" s="178"/>
    </row>
    <row r="7" spans="2:9" s="133" customFormat="1" ht="14" customHeight="1" x14ac:dyDescent="0.25">
      <c r="B7" s="40" t="s">
        <v>0</v>
      </c>
      <c r="C7" s="66">
        <v>226546.00099999839</v>
      </c>
      <c r="D7" s="66">
        <v>4014.3150000000087</v>
      </c>
      <c r="E7" s="66">
        <v>19562.07500000007</v>
      </c>
      <c r="F7" s="66">
        <v>49046.169000000053</v>
      </c>
      <c r="G7" s="66">
        <v>29245.407000000003</v>
      </c>
      <c r="H7" s="66">
        <v>124678.03499999995</v>
      </c>
    </row>
    <row r="8" spans="2:9" ht="14" customHeight="1" x14ac:dyDescent="0.3">
      <c r="B8" s="10" t="s">
        <v>53</v>
      </c>
      <c r="C8" s="171">
        <v>671.22299999999984</v>
      </c>
      <c r="D8" s="13">
        <v>49.692999999999969</v>
      </c>
      <c r="E8" s="13">
        <v>290.48500000000013</v>
      </c>
      <c r="F8" s="13">
        <v>179.94799999999995</v>
      </c>
      <c r="G8" s="13">
        <v>97.024000000000001</v>
      </c>
      <c r="H8" s="13">
        <v>54.073</v>
      </c>
    </row>
    <row r="9" spans="2:9" ht="14" customHeight="1" x14ac:dyDescent="0.3">
      <c r="B9" s="10" t="s">
        <v>47</v>
      </c>
      <c r="C9" s="171">
        <v>893.20500000000038</v>
      </c>
      <c r="D9" s="13">
        <v>35.778999999999989</v>
      </c>
      <c r="E9" s="13">
        <v>270.71199999999999</v>
      </c>
      <c r="F9" s="13">
        <v>43.317999999999991</v>
      </c>
      <c r="G9" s="13">
        <v>17.271999999999998</v>
      </c>
      <c r="H9" s="13">
        <v>526.12400000000002</v>
      </c>
    </row>
    <row r="10" spans="2:9" ht="14" customHeight="1" x14ac:dyDescent="0.3">
      <c r="B10" s="10" t="s">
        <v>48</v>
      </c>
      <c r="C10" s="171">
        <f>+SUM(C11:C34)</f>
        <v>47991.216</v>
      </c>
      <c r="D10" s="13">
        <f t="shared" ref="D10:H10" si="0">+SUM(D11:D34)</f>
        <v>301.85399999999998</v>
      </c>
      <c r="E10" s="13">
        <f t="shared" si="0"/>
        <v>3275.2949999999987</v>
      </c>
      <c r="F10" s="13">
        <f t="shared" si="0"/>
        <v>12875.303999999998</v>
      </c>
      <c r="G10" s="13">
        <f t="shared" si="0"/>
        <v>8949.9709999999977</v>
      </c>
      <c r="H10" s="13">
        <f t="shared" si="0"/>
        <v>22588.785</v>
      </c>
    </row>
    <row r="11" spans="2:9" s="98" customFormat="1" ht="14" hidden="1" customHeight="1" outlineLevel="1" x14ac:dyDescent="0.35">
      <c r="B11" s="99" t="s">
        <v>291</v>
      </c>
      <c r="C11" s="172">
        <v>3108.0249999999978</v>
      </c>
      <c r="D11" s="164">
        <v>21.408999999999995</v>
      </c>
      <c r="E11" s="164">
        <v>283.95999999999998</v>
      </c>
      <c r="F11" s="164">
        <v>1415.9360000000001</v>
      </c>
      <c r="G11" s="164">
        <v>460.16300000000001</v>
      </c>
      <c r="H11" s="164">
        <v>926.55700000000002</v>
      </c>
      <c r="I11" s="14"/>
    </row>
    <row r="12" spans="2:9" s="98" customFormat="1" ht="14" hidden="1" customHeight="1" outlineLevel="1" x14ac:dyDescent="0.35">
      <c r="B12" s="99" t="s">
        <v>292</v>
      </c>
      <c r="C12" s="172">
        <v>712.27699999999993</v>
      </c>
      <c r="D12" s="164">
        <v>3.153</v>
      </c>
      <c r="E12" s="164">
        <v>76.11399999999999</v>
      </c>
      <c r="F12" s="164">
        <v>140.87099999999992</v>
      </c>
      <c r="G12" s="164">
        <v>25.655999999999999</v>
      </c>
      <c r="H12" s="164">
        <v>466.483</v>
      </c>
      <c r="I12" s="14"/>
    </row>
    <row r="13" spans="2:9" s="98" customFormat="1" ht="14" hidden="1" customHeight="1" outlineLevel="1" x14ac:dyDescent="0.35">
      <c r="B13" s="99" t="s">
        <v>293</v>
      </c>
      <c r="C13" s="172">
        <v>340.46300000000002</v>
      </c>
      <c r="D13" s="145" t="s">
        <v>100</v>
      </c>
      <c r="E13" s="145" t="s">
        <v>100</v>
      </c>
      <c r="F13" s="145" t="s">
        <v>100</v>
      </c>
      <c r="G13" s="164">
        <v>340.46300000000002</v>
      </c>
      <c r="H13" s="145" t="s">
        <v>100</v>
      </c>
      <c r="I13" s="14"/>
    </row>
    <row r="14" spans="2:9" s="98" customFormat="1" ht="14" hidden="1" customHeight="1" outlineLevel="1" x14ac:dyDescent="0.35">
      <c r="B14" s="99" t="s">
        <v>294</v>
      </c>
      <c r="C14" s="172">
        <v>1300.7300000000005</v>
      </c>
      <c r="D14" s="164">
        <v>9.2380000000000013</v>
      </c>
      <c r="E14" s="164">
        <v>165.47200000000001</v>
      </c>
      <c r="F14" s="164">
        <v>768.19899999999961</v>
      </c>
      <c r="G14" s="164">
        <v>20.144000000000002</v>
      </c>
      <c r="H14" s="164">
        <v>337.67700000000002</v>
      </c>
      <c r="I14" s="14"/>
    </row>
    <row r="15" spans="2:9" s="98" customFormat="1" ht="14" hidden="1" customHeight="1" outlineLevel="1" x14ac:dyDescent="0.35">
      <c r="B15" s="99" t="s">
        <v>295</v>
      </c>
      <c r="C15" s="172">
        <v>603.18799999999976</v>
      </c>
      <c r="D15" s="164">
        <v>4.9080000000000013</v>
      </c>
      <c r="E15" s="164">
        <v>51.548999999999985</v>
      </c>
      <c r="F15" s="164">
        <v>351.26700000000005</v>
      </c>
      <c r="G15" s="164">
        <v>24.376999999999995</v>
      </c>
      <c r="H15" s="164">
        <v>171.08699999999999</v>
      </c>
      <c r="I15" s="14"/>
    </row>
    <row r="16" spans="2:9" s="98" customFormat="1" ht="14" hidden="1" customHeight="1" outlineLevel="1" x14ac:dyDescent="0.35">
      <c r="B16" s="99" t="s">
        <v>296</v>
      </c>
      <c r="C16" s="172">
        <v>699.46400000000017</v>
      </c>
      <c r="D16" s="164">
        <v>1.1680000000000001</v>
      </c>
      <c r="E16" s="164">
        <v>27.922000000000004</v>
      </c>
      <c r="F16" s="164">
        <v>92.623999999999981</v>
      </c>
      <c r="G16" s="164">
        <v>7.697000000000001</v>
      </c>
      <c r="H16" s="164">
        <v>570.053</v>
      </c>
      <c r="I16" s="14"/>
    </row>
    <row r="17" spans="2:9" s="98" customFormat="1" ht="14" hidden="1" customHeight="1" outlineLevel="1" x14ac:dyDescent="0.35">
      <c r="B17" s="99" t="s">
        <v>297</v>
      </c>
      <c r="C17" s="172">
        <v>2075.4410000000003</v>
      </c>
      <c r="D17" s="164">
        <v>18.192000000000004</v>
      </c>
      <c r="E17" s="164">
        <v>90.606999999999999</v>
      </c>
      <c r="F17" s="164">
        <v>288.72300000000001</v>
      </c>
      <c r="G17" s="164">
        <v>309.63099999999997</v>
      </c>
      <c r="H17" s="164">
        <v>1368.288</v>
      </c>
      <c r="I17" s="14"/>
    </row>
    <row r="18" spans="2:9" s="98" customFormat="1" ht="14" hidden="1" customHeight="1" outlineLevel="1" x14ac:dyDescent="0.35">
      <c r="B18" s="99" t="s">
        <v>298</v>
      </c>
      <c r="C18" s="172">
        <v>874.3390000000004</v>
      </c>
      <c r="D18" s="164">
        <v>2.2339999999999991</v>
      </c>
      <c r="E18" s="164">
        <v>47.106999999999992</v>
      </c>
      <c r="F18" s="164">
        <v>287.01300000000003</v>
      </c>
      <c r="G18" s="164">
        <v>337.64</v>
      </c>
      <c r="H18" s="164">
        <v>200.345</v>
      </c>
      <c r="I18" s="14"/>
    </row>
    <row r="19" spans="2:9" s="98" customFormat="1" ht="14" hidden="1" customHeight="1" outlineLevel="1" x14ac:dyDescent="0.35">
      <c r="B19" s="99" t="s">
        <v>299</v>
      </c>
      <c r="C19" s="172">
        <v>586.39499999999975</v>
      </c>
      <c r="D19" s="164">
        <v>5.2339999999999982</v>
      </c>
      <c r="E19" s="164">
        <v>31.342999999999996</v>
      </c>
      <c r="F19" s="164">
        <v>69.640000000000015</v>
      </c>
      <c r="G19" s="164">
        <v>89.570999999999998</v>
      </c>
      <c r="H19" s="164">
        <v>390.60700000000003</v>
      </c>
      <c r="I19" s="14"/>
    </row>
    <row r="20" spans="2:9" s="98" customFormat="1" ht="14" hidden="1" customHeight="1" outlineLevel="1" x14ac:dyDescent="0.35">
      <c r="B20" s="99" t="s">
        <v>300</v>
      </c>
      <c r="C20" s="172">
        <v>1348.046</v>
      </c>
      <c r="D20" s="145" t="s">
        <v>100</v>
      </c>
      <c r="E20" s="164">
        <v>4.3869999999999996</v>
      </c>
      <c r="F20" s="145" t="s">
        <v>100</v>
      </c>
      <c r="G20" s="145" t="s">
        <v>100</v>
      </c>
      <c r="H20" s="164">
        <v>1343.6590000000001</v>
      </c>
      <c r="I20" s="14"/>
    </row>
    <row r="21" spans="2:9" s="98" customFormat="1" ht="14" hidden="1" customHeight="1" outlineLevel="1" x14ac:dyDescent="0.35">
      <c r="B21" s="99" t="s">
        <v>301</v>
      </c>
      <c r="C21" s="172">
        <v>1766.1640000000004</v>
      </c>
      <c r="D21" s="164">
        <v>14.589999999999991</v>
      </c>
      <c r="E21" s="164">
        <v>227.46299999999985</v>
      </c>
      <c r="F21" s="164">
        <v>578.7829999999999</v>
      </c>
      <c r="G21" s="164">
        <v>631.70899999999995</v>
      </c>
      <c r="H21" s="164">
        <v>313.61900000000003</v>
      </c>
      <c r="I21" s="14"/>
    </row>
    <row r="22" spans="2:9" s="98" customFormat="1" ht="14" hidden="1" customHeight="1" outlineLevel="1" x14ac:dyDescent="0.35">
      <c r="B22" s="99" t="s">
        <v>302</v>
      </c>
      <c r="C22" s="172">
        <v>5393.3130000000001</v>
      </c>
      <c r="D22" s="164">
        <v>0.96199999999999974</v>
      </c>
      <c r="E22" s="164">
        <v>151.83199999999997</v>
      </c>
      <c r="F22" s="164">
        <v>1065.0180000000003</v>
      </c>
      <c r="G22" s="164">
        <v>3359.9070000000002</v>
      </c>
      <c r="H22" s="164">
        <v>815.59400000000005</v>
      </c>
      <c r="I22" s="14"/>
    </row>
    <row r="23" spans="2:9" s="98" customFormat="1" ht="14" hidden="1" customHeight="1" outlineLevel="1" x14ac:dyDescent="0.35">
      <c r="B23" s="99" t="s">
        <v>303</v>
      </c>
      <c r="C23" s="172">
        <v>8301.3570000000054</v>
      </c>
      <c r="D23" s="164">
        <v>7.51</v>
      </c>
      <c r="E23" s="164">
        <v>230.09399999999994</v>
      </c>
      <c r="F23" s="164">
        <v>911.00499999999943</v>
      </c>
      <c r="G23" s="164">
        <v>441.11899999999991</v>
      </c>
      <c r="H23" s="164">
        <v>6711.6290000000008</v>
      </c>
      <c r="I23" s="14"/>
    </row>
    <row r="24" spans="2:9" s="98" customFormat="1" ht="14" hidden="1" customHeight="1" outlineLevel="1" x14ac:dyDescent="0.35">
      <c r="B24" s="99" t="s">
        <v>304</v>
      </c>
      <c r="C24" s="172">
        <v>2714.1109999999994</v>
      </c>
      <c r="D24" s="164">
        <v>8.2769999999999992</v>
      </c>
      <c r="E24" s="164">
        <v>198.20000000000005</v>
      </c>
      <c r="F24" s="164">
        <v>1317.4520000000005</v>
      </c>
      <c r="G24" s="164">
        <v>556.46199999999999</v>
      </c>
      <c r="H24" s="164">
        <v>633.72</v>
      </c>
      <c r="I24" s="14"/>
    </row>
    <row r="25" spans="2:9" s="98" customFormat="1" ht="14" hidden="1" customHeight="1" outlineLevel="1" x14ac:dyDescent="0.35">
      <c r="B25" s="99" t="s">
        <v>305</v>
      </c>
      <c r="C25" s="172">
        <v>932.1400000000001</v>
      </c>
      <c r="D25" s="164">
        <v>0.29899999999999999</v>
      </c>
      <c r="E25" s="164">
        <v>27.49</v>
      </c>
      <c r="F25" s="164">
        <v>628.47300000000018</v>
      </c>
      <c r="G25" s="164">
        <v>269.57799999999997</v>
      </c>
      <c r="H25" s="164">
        <v>6.3</v>
      </c>
      <c r="I25" s="14"/>
    </row>
    <row r="26" spans="2:9" s="98" customFormat="1" ht="14" hidden="1" customHeight="1" outlineLevel="1" x14ac:dyDescent="0.35">
      <c r="B26" s="99" t="s">
        <v>306</v>
      </c>
      <c r="C26" s="172">
        <v>3311.6260000000025</v>
      </c>
      <c r="D26" s="164">
        <v>64.828000000000017</v>
      </c>
      <c r="E26" s="164">
        <v>839.80500000000018</v>
      </c>
      <c r="F26" s="164">
        <v>1737.2189999999989</v>
      </c>
      <c r="G26" s="164">
        <v>151.59399999999999</v>
      </c>
      <c r="H26" s="164">
        <v>518.17999999999995</v>
      </c>
      <c r="I26" s="14"/>
    </row>
    <row r="27" spans="2:9" s="98" customFormat="1" ht="14" hidden="1" customHeight="1" outlineLevel="1" x14ac:dyDescent="0.35">
      <c r="B27" s="99" t="s">
        <v>307</v>
      </c>
      <c r="C27" s="172">
        <v>2410.3710000000001</v>
      </c>
      <c r="D27" s="145" t="s">
        <v>100</v>
      </c>
      <c r="E27" s="164">
        <v>45.593000000000004</v>
      </c>
      <c r="F27" s="164">
        <v>201.37</v>
      </c>
      <c r="G27" s="164">
        <v>36.639000000000003</v>
      </c>
      <c r="H27" s="164">
        <v>2126.7620000000002</v>
      </c>
      <c r="I27" s="14"/>
    </row>
    <row r="28" spans="2:9" s="98" customFormat="1" ht="14" hidden="1" customHeight="1" outlineLevel="1" x14ac:dyDescent="0.35">
      <c r="B28" s="99" t="s">
        <v>308</v>
      </c>
      <c r="C28" s="172">
        <v>3064.4709999999995</v>
      </c>
      <c r="D28" s="164">
        <v>9.8529999999999998</v>
      </c>
      <c r="E28" s="164">
        <v>51.842999999999989</v>
      </c>
      <c r="F28" s="164">
        <v>582.625</v>
      </c>
      <c r="G28" s="164">
        <v>637.77700000000004</v>
      </c>
      <c r="H28" s="164">
        <v>1782.3729999999998</v>
      </c>
      <c r="I28" s="14"/>
    </row>
    <row r="29" spans="2:9" s="98" customFormat="1" ht="14" hidden="1" customHeight="1" outlineLevel="1" x14ac:dyDescent="0.35">
      <c r="B29" s="99" t="s">
        <v>309</v>
      </c>
      <c r="C29" s="172">
        <v>1920.428000000001</v>
      </c>
      <c r="D29" s="164">
        <v>4.7159999999999975</v>
      </c>
      <c r="E29" s="164">
        <v>149.642</v>
      </c>
      <c r="F29" s="164">
        <v>594.28400000000022</v>
      </c>
      <c r="G29" s="164">
        <v>180.74799999999999</v>
      </c>
      <c r="H29" s="164">
        <v>991.0379999999999</v>
      </c>
      <c r="I29" s="14"/>
    </row>
    <row r="30" spans="2:9" s="98" customFormat="1" ht="14" hidden="1" customHeight="1" outlineLevel="1" x14ac:dyDescent="0.35">
      <c r="B30" s="99" t="s">
        <v>310</v>
      </c>
      <c r="C30" s="172">
        <v>3491.5159999999992</v>
      </c>
      <c r="D30" s="164">
        <v>16.867000000000001</v>
      </c>
      <c r="E30" s="164">
        <v>56.622</v>
      </c>
      <c r="F30" s="164">
        <v>676.63499999999988</v>
      </c>
      <c r="G30" s="164">
        <v>520.77800000000002</v>
      </c>
      <c r="H30" s="164">
        <v>2220.614</v>
      </c>
      <c r="I30" s="14"/>
    </row>
    <row r="31" spans="2:9" s="98" customFormat="1" ht="14" hidden="1" customHeight="1" outlineLevel="1" x14ac:dyDescent="0.35">
      <c r="B31" s="99" t="s">
        <v>311</v>
      </c>
      <c r="C31" s="172">
        <v>1066.3519999999999</v>
      </c>
      <c r="D31" s="164">
        <v>43.024999999999999</v>
      </c>
      <c r="E31" s="164">
        <v>42.585999999999999</v>
      </c>
      <c r="F31" s="164">
        <v>500.13800000000009</v>
      </c>
      <c r="G31" s="164">
        <v>472.54499999999996</v>
      </c>
      <c r="H31" s="164">
        <v>8.0579999999999998</v>
      </c>
      <c r="I31" s="14"/>
    </row>
    <row r="32" spans="2:9" s="98" customFormat="1" ht="14" hidden="1" customHeight="1" outlineLevel="1" x14ac:dyDescent="0.35">
      <c r="B32" s="99" t="s">
        <v>312</v>
      </c>
      <c r="C32" s="172">
        <v>170.536</v>
      </c>
      <c r="D32" s="164">
        <v>3.8929999999999989</v>
      </c>
      <c r="E32" s="164">
        <v>69.534999999999982</v>
      </c>
      <c r="F32" s="164">
        <v>69.161999999999992</v>
      </c>
      <c r="G32" s="164">
        <v>12.609</v>
      </c>
      <c r="H32" s="164">
        <v>15.337000000000002</v>
      </c>
      <c r="I32" s="14"/>
    </row>
    <row r="33" spans="2:9" s="98" customFormat="1" ht="14" hidden="1" customHeight="1" outlineLevel="1" x14ac:dyDescent="0.35">
      <c r="B33" s="99" t="s">
        <v>313</v>
      </c>
      <c r="C33" s="172">
        <v>745.36599999999999</v>
      </c>
      <c r="D33" s="164">
        <v>19.341000000000008</v>
      </c>
      <c r="E33" s="164">
        <v>64.225000000000009</v>
      </c>
      <c r="F33" s="164">
        <v>91.046999999999997</v>
      </c>
      <c r="G33" s="164">
        <v>9.327</v>
      </c>
      <c r="H33" s="164">
        <v>561.42600000000004</v>
      </c>
      <c r="I33" s="14"/>
    </row>
    <row r="34" spans="2:9" s="98" customFormat="1" ht="14" hidden="1" customHeight="1" outlineLevel="1" x14ac:dyDescent="0.35">
      <c r="B34" s="99" t="s">
        <v>314</v>
      </c>
      <c r="C34" s="172">
        <v>1055.0969999999995</v>
      </c>
      <c r="D34" s="164">
        <v>42.156999999999975</v>
      </c>
      <c r="E34" s="164">
        <v>341.90400000000011</v>
      </c>
      <c r="F34" s="164">
        <v>507.81999999999994</v>
      </c>
      <c r="G34" s="164">
        <v>53.836999999999996</v>
      </c>
      <c r="H34" s="164">
        <v>109.379</v>
      </c>
      <c r="I34" s="14"/>
    </row>
    <row r="35" spans="2:9" ht="14" customHeight="1" collapsed="1" x14ac:dyDescent="0.3">
      <c r="B35" s="100" t="s">
        <v>57</v>
      </c>
      <c r="C35" s="171">
        <v>6530.1890000000003</v>
      </c>
      <c r="D35" s="13">
        <v>42.485999999999997</v>
      </c>
      <c r="E35" s="13">
        <v>142.48099999999997</v>
      </c>
      <c r="F35" s="13">
        <v>600.524</v>
      </c>
      <c r="G35" s="13">
        <v>1034.75</v>
      </c>
      <c r="H35" s="13">
        <v>4709.9480000000003</v>
      </c>
    </row>
    <row r="36" spans="2:9" ht="14" customHeight="1" x14ac:dyDescent="0.3">
      <c r="B36" s="100" t="s">
        <v>58</v>
      </c>
      <c r="C36" s="171">
        <v>5069.7930000000033</v>
      </c>
      <c r="D36" s="13">
        <v>25.331</v>
      </c>
      <c r="E36" s="13">
        <v>206.36599999999996</v>
      </c>
      <c r="F36" s="13">
        <v>939.79500000000007</v>
      </c>
      <c r="G36" s="13">
        <v>514.26599999999996</v>
      </c>
      <c r="H36" s="13">
        <v>3384.0349999999999</v>
      </c>
    </row>
    <row r="37" spans="2:9" ht="14" customHeight="1" x14ac:dyDescent="0.3">
      <c r="B37" s="102" t="s">
        <v>49</v>
      </c>
      <c r="C37" s="171">
        <v>5591.9350000000031</v>
      </c>
      <c r="D37" s="13">
        <v>223.64099999999959</v>
      </c>
      <c r="E37" s="13">
        <v>928.96999999999969</v>
      </c>
      <c r="F37" s="13">
        <v>3083.6200000000017</v>
      </c>
      <c r="G37" s="13">
        <v>883.71500000000015</v>
      </c>
      <c r="H37" s="13">
        <v>471.98899999999992</v>
      </c>
    </row>
    <row r="38" spans="2:9" ht="14" customHeight="1" x14ac:dyDescent="0.3">
      <c r="B38" s="100" t="s">
        <v>50</v>
      </c>
      <c r="C38" s="171">
        <f>+C39+C40+C41</f>
        <v>40767.099999999977</v>
      </c>
      <c r="D38" s="13">
        <f t="shared" ref="D38:H38" si="1">+D39+D40+D41</f>
        <v>869.8199999999988</v>
      </c>
      <c r="E38" s="13">
        <f t="shared" si="1"/>
        <v>5164.1899999999987</v>
      </c>
      <c r="F38" s="13">
        <f t="shared" si="1"/>
        <v>6835.9629999999979</v>
      </c>
      <c r="G38" s="13">
        <f t="shared" si="1"/>
        <v>2687.4970000000003</v>
      </c>
      <c r="H38" s="13">
        <f t="shared" si="1"/>
        <v>25209.62999999999</v>
      </c>
    </row>
    <row r="39" spans="2:9" ht="14" hidden="1" customHeight="1" outlineLevel="1" x14ac:dyDescent="0.3">
      <c r="B39" s="99" t="s">
        <v>315</v>
      </c>
      <c r="C39" s="172">
        <v>4090.3850000000029</v>
      </c>
      <c r="D39" s="164">
        <v>112.80599999999988</v>
      </c>
      <c r="E39" s="164">
        <v>872.99500000000012</v>
      </c>
      <c r="F39" s="164">
        <v>2123.6970000000006</v>
      </c>
      <c r="G39" s="164">
        <v>634.92499999999995</v>
      </c>
      <c r="H39" s="164">
        <v>345.96199999999999</v>
      </c>
    </row>
    <row r="40" spans="2:9" ht="14" hidden="1" customHeight="1" outlineLevel="1" x14ac:dyDescent="0.3">
      <c r="B40" s="99" t="s">
        <v>316</v>
      </c>
      <c r="C40" s="172">
        <v>7854.6060000000034</v>
      </c>
      <c r="D40" s="164">
        <v>362.29999999999995</v>
      </c>
      <c r="E40" s="164">
        <v>2560.4239999999982</v>
      </c>
      <c r="F40" s="164">
        <v>3365.3629999999966</v>
      </c>
      <c r="G40" s="164">
        <v>1047.2180000000001</v>
      </c>
      <c r="H40" s="164">
        <v>519.30100000000004</v>
      </c>
    </row>
    <row r="41" spans="2:9" ht="14" hidden="1" customHeight="1" outlineLevel="1" x14ac:dyDescent="0.3">
      <c r="B41" s="99" t="s">
        <v>317</v>
      </c>
      <c r="C41" s="172">
        <v>28822.108999999971</v>
      </c>
      <c r="D41" s="164">
        <v>394.71399999999898</v>
      </c>
      <c r="E41" s="164">
        <v>1730.7710000000004</v>
      </c>
      <c r="F41" s="164">
        <v>1346.9030000000002</v>
      </c>
      <c r="G41" s="164">
        <v>1005.354</v>
      </c>
      <c r="H41" s="164">
        <v>24344.366999999991</v>
      </c>
    </row>
    <row r="42" spans="2:9" ht="14" customHeight="1" collapsed="1" x14ac:dyDescent="0.3">
      <c r="B42" s="10" t="s">
        <v>51</v>
      </c>
      <c r="C42" s="171">
        <v>12172.047999999997</v>
      </c>
      <c r="D42" s="13">
        <v>86.634000000000029</v>
      </c>
      <c r="E42" s="13">
        <v>819.13199999999983</v>
      </c>
      <c r="F42" s="13">
        <v>2089.0920000000001</v>
      </c>
      <c r="G42" s="13">
        <v>1091.694</v>
      </c>
      <c r="H42" s="13">
        <v>8085.4960000000001</v>
      </c>
    </row>
    <row r="43" spans="2:9" ht="14" customHeight="1" x14ac:dyDescent="0.3">
      <c r="B43" s="10" t="s">
        <v>52</v>
      </c>
      <c r="C43" s="171">
        <v>10704.806</v>
      </c>
      <c r="D43" s="13">
        <v>180.95799999999994</v>
      </c>
      <c r="E43" s="13">
        <v>990.23699999999951</v>
      </c>
      <c r="F43" s="13">
        <v>1646.5789999999995</v>
      </c>
      <c r="G43" s="13">
        <v>667.18600000000004</v>
      </c>
      <c r="H43" s="13">
        <v>7219.8459999999986</v>
      </c>
    </row>
    <row r="44" spans="2:9" ht="14" customHeight="1" x14ac:dyDescent="0.3">
      <c r="B44" s="10" t="s">
        <v>61</v>
      </c>
      <c r="C44" s="171">
        <v>20344.981999999964</v>
      </c>
      <c r="D44" s="13">
        <v>260.58400000000023</v>
      </c>
      <c r="E44" s="13">
        <v>747.03700000000038</v>
      </c>
      <c r="F44" s="13">
        <v>3982.3289999999984</v>
      </c>
      <c r="G44" s="13">
        <v>3744.808</v>
      </c>
      <c r="H44" s="13">
        <v>11610.224</v>
      </c>
    </row>
    <row r="45" spans="2:9" ht="14" customHeight="1" x14ac:dyDescent="0.3">
      <c r="B45" s="10" t="s">
        <v>60</v>
      </c>
      <c r="C45" s="171">
        <v>33846.475999999988</v>
      </c>
      <c r="D45" s="13">
        <v>203.10700000000011</v>
      </c>
      <c r="E45" s="13">
        <v>2046.9700000000012</v>
      </c>
      <c r="F45" s="13">
        <v>5230.3999999999987</v>
      </c>
      <c r="G45" s="13">
        <v>1387.6010000000001</v>
      </c>
      <c r="H45" s="13">
        <v>24978.398000000005</v>
      </c>
    </row>
    <row r="46" spans="2:9" ht="14" customHeight="1" x14ac:dyDescent="0.3">
      <c r="B46" s="10" t="s">
        <v>59</v>
      </c>
      <c r="C46" s="171">
        <v>1119.3430000000005</v>
      </c>
      <c r="D46" s="13">
        <v>201.06800000000027</v>
      </c>
      <c r="E46" s="13">
        <v>244.87399999999991</v>
      </c>
      <c r="F46" s="13">
        <v>449.56099999999998</v>
      </c>
      <c r="G46" s="13">
        <v>223.84</v>
      </c>
      <c r="H46" s="143" t="s">
        <v>100</v>
      </c>
    </row>
    <row r="47" spans="2:9" ht="14" customHeight="1" x14ac:dyDescent="0.3">
      <c r="B47" s="10" t="s">
        <v>62</v>
      </c>
      <c r="C47" s="171">
        <v>19673.208000000017</v>
      </c>
      <c r="D47" s="13">
        <v>900.90600000000143</v>
      </c>
      <c r="E47" s="13">
        <v>2402.0689999999972</v>
      </c>
      <c r="F47" s="13">
        <v>5064.2720000000008</v>
      </c>
      <c r="G47" s="13">
        <v>5595.7</v>
      </c>
      <c r="H47" s="13">
        <v>5710.2610000000004</v>
      </c>
    </row>
    <row r="48" spans="2:9" ht="14" customHeight="1" x14ac:dyDescent="0.3">
      <c r="B48" s="10" t="s">
        <v>63</v>
      </c>
      <c r="C48" s="171">
        <v>9913.9340000000047</v>
      </c>
      <c r="D48" s="13">
        <v>128.29400000000004</v>
      </c>
      <c r="E48" s="13">
        <v>553.68400000000031</v>
      </c>
      <c r="F48" s="13">
        <v>1528.3189999999995</v>
      </c>
      <c r="G48" s="13">
        <v>1328.1869999999999</v>
      </c>
      <c r="H48" s="13">
        <v>6375.4499999999989</v>
      </c>
    </row>
    <row r="49" spans="2:8" ht="14" customHeight="1" x14ac:dyDescent="0.3">
      <c r="B49" s="10" t="s">
        <v>69</v>
      </c>
      <c r="C49" s="171">
        <v>623.13199999999972</v>
      </c>
      <c r="D49" s="13">
        <v>0.63600000000000001</v>
      </c>
      <c r="E49" s="13">
        <v>44.757000000000005</v>
      </c>
      <c r="F49" s="13">
        <v>466.27399999999994</v>
      </c>
      <c r="G49" s="13">
        <v>111.465</v>
      </c>
      <c r="H49" s="143" t="s">
        <v>100</v>
      </c>
    </row>
    <row r="50" spans="2:8" ht="14" customHeight="1" x14ac:dyDescent="0.3">
      <c r="B50" s="10" t="s">
        <v>64</v>
      </c>
      <c r="C50" s="171">
        <v>1710.4269999999983</v>
      </c>
      <c r="D50" s="13">
        <v>79.71999999999997</v>
      </c>
      <c r="E50" s="13">
        <v>332.59399999999988</v>
      </c>
      <c r="F50" s="13">
        <v>708.44700000000012</v>
      </c>
      <c r="G50" s="13">
        <v>111.78000000000003</v>
      </c>
      <c r="H50" s="13">
        <v>477.88600000000008</v>
      </c>
    </row>
    <row r="51" spans="2:8" ht="14" customHeight="1" x14ac:dyDescent="0.3">
      <c r="B51" s="10" t="s">
        <v>65</v>
      </c>
      <c r="C51" s="171">
        <v>5914.4080000000031</v>
      </c>
      <c r="D51" s="13">
        <v>231.0199999999999</v>
      </c>
      <c r="E51" s="13">
        <v>619.97999999999979</v>
      </c>
      <c r="F51" s="13">
        <v>1888.855</v>
      </c>
      <c r="G51" s="13">
        <v>306.36599999999999</v>
      </c>
      <c r="H51" s="13">
        <v>2868.1869999999994</v>
      </c>
    </row>
    <row r="52" spans="2:8" ht="14" customHeight="1" x14ac:dyDescent="0.3">
      <c r="B52" s="10" t="s">
        <v>66</v>
      </c>
      <c r="C52" s="171">
        <v>1203.8139999999989</v>
      </c>
      <c r="D52" s="13">
        <v>35.858999999999988</v>
      </c>
      <c r="E52" s="13">
        <v>207.947</v>
      </c>
      <c r="F52" s="13">
        <v>478.12400000000002</v>
      </c>
      <c r="G52" s="13">
        <v>390.69400000000002</v>
      </c>
      <c r="H52" s="13">
        <v>91.19</v>
      </c>
    </row>
    <row r="53" spans="2:8" ht="14" customHeight="1" x14ac:dyDescent="0.3">
      <c r="B53" s="10" t="s">
        <v>67</v>
      </c>
      <c r="C53" s="171">
        <v>1804.7619999999993</v>
      </c>
      <c r="D53" s="13">
        <v>156.91799999999986</v>
      </c>
      <c r="E53" s="13">
        <v>274.29500000000019</v>
      </c>
      <c r="F53" s="13">
        <v>955.44499999999982</v>
      </c>
      <c r="G53" s="13">
        <v>101.59100000000002</v>
      </c>
      <c r="H53" s="13">
        <v>316.51299999999998</v>
      </c>
    </row>
    <row r="54" spans="2:8" ht="14" customHeight="1" x14ac:dyDescent="0.3">
      <c r="B54" s="86" t="s">
        <v>68</v>
      </c>
      <c r="C54" s="174" t="s">
        <v>100</v>
      </c>
      <c r="D54" s="144" t="s">
        <v>100</v>
      </c>
      <c r="E54" s="144" t="s">
        <v>100</v>
      </c>
      <c r="F54" s="144" t="s">
        <v>100</v>
      </c>
      <c r="G54" s="144" t="s">
        <v>100</v>
      </c>
      <c r="H54" s="144" t="s">
        <v>100</v>
      </c>
    </row>
  </sheetData>
  <mergeCells count="9">
    <mergeCell ref="B2:H2"/>
    <mergeCell ref="B3:H3"/>
    <mergeCell ref="C5:C6"/>
    <mergeCell ref="D5:D6"/>
    <mergeCell ref="E5:E6"/>
    <mergeCell ref="F5:F6"/>
    <mergeCell ref="G5:G6"/>
    <mergeCell ref="H5:H6"/>
    <mergeCell ref="G4:H4"/>
  </mergeCells>
  <printOptions horizontalCentered="1"/>
  <pageMargins left="0.15748031496062992" right="0.15748031496062992" top="0.98425196850393704" bottom="0.19685039370078741" header="0.51181102362204722" footer="0.51181102362204722"/>
  <pageSetup paperSize="9" scale="9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I55"/>
  <sheetViews>
    <sheetView workbookViewId="0"/>
  </sheetViews>
  <sheetFormatPr defaultColWidth="9.1796875" defaultRowHeight="10.5" outlineLevelRow="1" x14ac:dyDescent="0.25"/>
  <cols>
    <col min="1" max="1" width="3.1796875" style="10" customWidth="1"/>
    <col min="2" max="2" width="57.6328125" style="10" customWidth="1"/>
    <col min="3" max="3" width="9.81640625" style="131" customWidth="1"/>
    <col min="4" max="7" width="9.81640625" style="11" customWidth="1"/>
    <col min="8" max="8" width="11.453125" style="10" customWidth="1"/>
    <col min="9" max="91" width="9.1796875" style="10"/>
    <col min="92" max="92" width="51.1796875" style="10" customWidth="1"/>
    <col min="93" max="100" width="9.81640625" style="10" customWidth="1"/>
    <col min="101" max="347" width="9.1796875" style="10"/>
    <col min="348" max="348" width="51.1796875" style="10" customWidth="1"/>
    <col min="349" max="356" width="9.81640625" style="10" customWidth="1"/>
    <col min="357" max="603" width="9.1796875" style="10"/>
    <col min="604" max="604" width="51.1796875" style="10" customWidth="1"/>
    <col min="605" max="612" width="9.81640625" style="10" customWidth="1"/>
    <col min="613" max="859" width="9.1796875" style="10"/>
    <col min="860" max="860" width="51.1796875" style="10" customWidth="1"/>
    <col min="861" max="868" width="9.81640625" style="10" customWidth="1"/>
    <col min="869" max="1115" width="9.1796875" style="10"/>
    <col min="1116" max="1116" width="51.1796875" style="10" customWidth="1"/>
    <col min="1117" max="1124" width="9.81640625" style="10" customWidth="1"/>
    <col min="1125" max="1371" width="9.1796875" style="10"/>
    <col min="1372" max="1372" width="51.1796875" style="10" customWidth="1"/>
    <col min="1373" max="1380" width="9.81640625" style="10" customWidth="1"/>
    <col min="1381" max="1627" width="9.1796875" style="10"/>
    <col min="1628" max="1628" width="51.1796875" style="10" customWidth="1"/>
    <col min="1629" max="1636" width="9.81640625" style="10" customWidth="1"/>
    <col min="1637" max="1883" width="9.1796875" style="10"/>
    <col min="1884" max="1884" width="51.1796875" style="10" customWidth="1"/>
    <col min="1885" max="1892" width="9.81640625" style="10" customWidth="1"/>
    <col min="1893" max="2139" width="9.1796875" style="10"/>
    <col min="2140" max="2140" width="51.1796875" style="10" customWidth="1"/>
    <col min="2141" max="2148" width="9.81640625" style="10" customWidth="1"/>
    <col min="2149" max="2395" width="9.1796875" style="10"/>
    <col min="2396" max="2396" width="51.1796875" style="10" customWidth="1"/>
    <col min="2397" max="2404" width="9.81640625" style="10" customWidth="1"/>
    <col min="2405" max="2651" width="9.1796875" style="10"/>
    <col min="2652" max="2652" width="51.1796875" style="10" customWidth="1"/>
    <col min="2653" max="2660" width="9.81640625" style="10" customWidth="1"/>
    <col min="2661" max="2907" width="9.1796875" style="10"/>
    <col min="2908" max="2908" width="51.1796875" style="10" customWidth="1"/>
    <col min="2909" max="2916" width="9.81640625" style="10" customWidth="1"/>
    <col min="2917" max="3163" width="9.1796875" style="10"/>
    <col min="3164" max="3164" width="51.1796875" style="10" customWidth="1"/>
    <col min="3165" max="3172" width="9.81640625" style="10" customWidth="1"/>
    <col min="3173" max="3419" width="9.1796875" style="10"/>
    <col min="3420" max="3420" width="51.1796875" style="10" customWidth="1"/>
    <col min="3421" max="3428" width="9.81640625" style="10" customWidth="1"/>
    <col min="3429" max="3675" width="9.1796875" style="10"/>
    <col min="3676" max="3676" width="51.1796875" style="10" customWidth="1"/>
    <col min="3677" max="3684" width="9.81640625" style="10" customWidth="1"/>
    <col min="3685" max="3931" width="9.1796875" style="10"/>
    <col min="3932" max="3932" width="51.1796875" style="10" customWidth="1"/>
    <col min="3933" max="3940" width="9.81640625" style="10" customWidth="1"/>
    <col min="3941" max="4187" width="9.1796875" style="10"/>
    <col min="4188" max="4188" width="51.1796875" style="10" customWidth="1"/>
    <col min="4189" max="4196" width="9.81640625" style="10" customWidth="1"/>
    <col min="4197" max="4443" width="9.1796875" style="10"/>
    <col min="4444" max="4444" width="51.1796875" style="10" customWidth="1"/>
    <col min="4445" max="4452" width="9.81640625" style="10" customWidth="1"/>
    <col min="4453" max="4699" width="9.1796875" style="10"/>
    <col min="4700" max="4700" width="51.1796875" style="10" customWidth="1"/>
    <col min="4701" max="4708" width="9.81640625" style="10" customWidth="1"/>
    <col min="4709" max="4955" width="9.1796875" style="10"/>
    <col min="4956" max="4956" width="51.1796875" style="10" customWidth="1"/>
    <col min="4957" max="4964" width="9.81640625" style="10" customWidth="1"/>
    <col min="4965" max="5211" width="9.1796875" style="10"/>
    <col min="5212" max="5212" width="51.1796875" style="10" customWidth="1"/>
    <col min="5213" max="5220" width="9.81640625" style="10" customWidth="1"/>
    <col min="5221" max="5467" width="9.1796875" style="10"/>
    <col min="5468" max="5468" width="51.1796875" style="10" customWidth="1"/>
    <col min="5469" max="5476" width="9.81640625" style="10" customWidth="1"/>
    <col min="5477" max="5723" width="9.1796875" style="10"/>
    <col min="5724" max="5724" width="51.1796875" style="10" customWidth="1"/>
    <col min="5725" max="5732" width="9.81640625" style="10" customWidth="1"/>
    <col min="5733" max="5979" width="9.1796875" style="10"/>
    <col min="5980" max="5980" width="51.1796875" style="10" customWidth="1"/>
    <col min="5981" max="5988" width="9.81640625" style="10" customWidth="1"/>
    <col min="5989" max="6235" width="9.1796875" style="10"/>
    <col min="6236" max="6236" width="51.1796875" style="10" customWidth="1"/>
    <col min="6237" max="6244" width="9.81640625" style="10" customWidth="1"/>
    <col min="6245" max="6491" width="9.1796875" style="10"/>
    <col min="6492" max="6492" width="51.1796875" style="10" customWidth="1"/>
    <col min="6493" max="6500" width="9.81640625" style="10" customWidth="1"/>
    <col min="6501" max="6747" width="9.1796875" style="10"/>
    <col min="6748" max="6748" width="51.1796875" style="10" customWidth="1"/>
    <col min="6749" max="6756" width="9.81640625" style="10" customWidth="1"/>
    <col min="6757" max="7003" width="9.1796875" style="10"/>
    <col min="7004" max="7004" width="51.1796875" style="10" customWidth="1"/>
    <col min="7005" max="7012" width="9.81640625" style="10" customWidth="1"/>
    <col min="7013" max="7259" width="9.1796875" style="10"/>
    <col min="7260" max="7260" width="51.1796875" style="10" customWidth="1"/>
    <col min="7261" max="7268" width="9.81640625" style="10" customWidth="1"/>
    <col min="7269" max="7515" width="9.1796875" style="10"/>
    <col min="7516" max="7516" width="51.1796875" style="10" customWidth="1"/>
    <col min="7517" max="7524" width="9.81640625" style="10" customWidth="1"/>
    <col min="7525" max="7771" width="9.1796875" style="10"/>
    <col min="7772" max="7772" width="51.1796875" style="10" customWidth="1"/>
    <col min="7773" max="7780" width="9.81640625" style="10" customWidth="1"/>
    <col min="7781" max="8027" width="9.1796875" style="10"/>
    <col min="8028" max="8028" width="51.1796875" style="10" customWidth="1"/>
    <col min="8029" max="8036" width="9.81640625" style="10" customWidth="1"/>
    <col min="8037" max="8283" width="9.1796875" style="10"/>
    <col min="8284" max="8284" width="51.1796875" style="10" customWidth="1"/>
    <col min="8285" max="8292" width="9.81640625" style="10" customWidth="1"/>
    <col min="8293" max="8539" width="9.1796875" style="10"/>
    <col min="8540" max="8540" width="51.1796875" style="10" customWidth="1"/>
    <col min="8541" max="8548" width="9.81640625" style="10" customWidth="1"/>
    <col min="8549" max="8795" width="9.1796875" style="10"/>
    <col min="8796" max="8796" width="51.1796875" style="10" customWidth="1"/>
    <col min="8797" max="8804" width="9.81640625" style="10" customWidth="1"/>
    <col min="8805" max="9051" width="9.1796875" style="10"/>
    <col min="9052" max="9052" width="51.1796875" style="10" customWidth="1"/>
    <col min="9053" max="9060" width="9.81640625" style="10" customWidth="1"/>
    <col min="9061" max="9307" width="9.1796875" style="10"/>
    <col min="9308" max="9308" width="51.1796875" style="10" customWidth="1"/>
    <col min="9309" max="9316" width="9.81640625" style="10" customWidth="1"/>
    <col min="9317" max="9563" width="9.1796875" style="10"/>
    <col min="9564" max="9564" width="51.1796875" style="10" customWidth="1"/>
    <col min="9565" max="9572" width="9.81640625" style="10" customWidth="1"/>
    <col min="9573" max="9819" width="9.1796875" style="10"/>
    <col min="9820" max="9820" width="51.1796875" style="10" customWidth="1"/>
    <col min="9821" max="9828" width="9.81640625" style="10" customWidth="1"/>
    <col min="9829" max="10075" width="9.1796875" style="10"/>
    <col min="10076" max="10076" width="51.1796875" style="10" customWidth="1"/>
    <col min="10077" max="10084" width="9.81640625" style="10" customWidth="1"/>
    <col min="10085" max="10331" width="9.1796875" style="10"/>
    <col min="10332" max="10332" width="51.1796875" style="10" customWidth="1"/>
    <col min="10333" max="10340" width="9.81640625" style="10" customWidth="1"/>
    <col min="10341" max="10587" width="9.1796875" style="10"/>
    <col min="10588" max="10588" width="51.1796875" style="10" customWidth="1"/>
    <col min="10589" max="10596" width="9.81640625" style="10" customWidth="1"/>
    <col min="10597" max="10843" width="9.1796875" style="10"/>
    <col min="10844" max="10844" width="51.1796875" style="10" customWidth="1"/>
    <col min="10845" max="10852" width="9.81640625" style="10" customWidth="1"/>
    <col min="10853" max="11099" width="9.1796875" style="10"/>
    <col min="11100" max="11100" width="51.1796875" style="10" customWidth="1"/>
    <col min="11101" max="11108" width="9.81640625" style="10" customWidth="1"/>
    <col min="11109" max="11355" width="9.1796875" style="10"/>
    <col min="11356" max="11356" width="51.1796875" style="10" customWidth="1"/>
    <col min="11357" max="11364" width="9.81640625" style="10" customWidth="1"/>
    <col min="11365" max="11611" width="9.1796875" style="10"/>
    <col min="11612" max="11612" width="51.1796875" style="10" customWidth="1"/>
    <col min="11613" max="11620" width="9.81640625" style="10" customWidth="1"/>
    <col min="11621" max="11867" width="9.1796875" style="10"/>
    <col min="11868" max="11868" width="51.1796875" style="10" customWidth="1"/>
    <col min="11869" max="11876" width="9.81640625" style="10" customWidth="1"/>
    <col min="11877" max="12123" width="9.1796875" style="10"/>
    <col min="12124" max="12124" width="51.1796875" style="10" customWidth="1"/>
    <col min="12125" max="12132" width="9.81640625" style="10" customWidth="1"/>
    <col min="12133" max="12379" width="9.1796875" style="10"/>
    <col min="12380" max="12380" width="51.1796875" style="10" customWidth="1"/>
    <col min="12381" max="12388" width="9.81640625" style="10" customWidth="1"/>
    <col min="12389" max="12635" width="9.1796875" style="10"/>
    <col min="12636" max="12636" width="51.1796875" style="10" customWidth="1"/>
    <col min="12637" max="12644" width="9.81640625" style="10" customWidth="1"/>
    <col min="12645" max="12891" width="9.1796875" style="10"/>
    <col min="12892" max="12892" width="51.1796875" style="10" customWidth="1"/>
    <col min="12893" max="12900" width="9.81640625" style="10" customWidth="1"/>
    <col min="12901" max="13147" width="9.1796875" style="10"/>
    <col min="13148" max="13148" width="51.1796875" style="10" customWidth="1"/>
    <col min="13149" max="13156" width="9.81640625" style="10" customWidth="1"/>
    <col min="13157" max="13403" width="9.1796875" style="10"/>
    <col min="13404" max="13404" width="51.1796875" style="10" customWidth="1"/>
    <col min="13405" max="13412" width="9.81640625" style="10" customWidth="1"/>
    <col min="13413" max="13659" width="9.1796875" style="10"/>
    <col min="13660" max="13660" width="51.1796875" style="10" customWidth="1"/>
    <col min="13661" max="13668" width="9.81640625" style="10" customWidth="1"/>
    <col min="13669" max="13915" width="9.1796875" style="10"/>
    <col min="13916" max="13916" width="51.1796875" style="10" customWidth="1"/>
    <col min="13917" max="13924" width="9.81640625" style="10" customWidth="1"/>
    <col min="13925" max="14171" width="9.1796875" style="10"/>
    <col min="14172" max="14172" width="51.1796875" style="10" customWidth="1"/>
    <col min="14173" max="14180" width="9.81640625" style="10" customWidth="1"/>
    <col min="14181" max="14427" width="9.1796875" style="10"/>
    <col min="14428" max="14428" width="51.1796875" style="10" customWidth="1"/>
    <col min="14429" max="14436" width="9.81640625" style="10" customWidth="1"/>
    <col min="14437" max="14683" width="9.1796875" style="10"/>
    <col min="14684" max="14684" width="51.1796875" style="10" customWidth="1"/>
    <col min="14685" max="14692" width="9.81640625" style="10" customWidth="1"/>
    <col min="14693" max="14939" width="9.1796875" style="10"/>
    <col min="14940" max="14940" width="51.1796875" style="10" customWidth="1"/>
    <col min="14941" max="14948" width="9.81640625" style="10" customWidth="1"/>
    <col min="14949" max="15195" width="9.1796875" style="10"/>
    <col min="15196" max="15196" width="51.1796875" style="10" customWidth="1"/>
    <col min="15197" max="15204" width="9.81640625" style="10" customWidth="1"/>
    <col min="15205" max="15451" width="9.1796875" style="10"/>
    <col min="15452" max="15452" width="51.1796875" style="10" customWidth="1"/>
    <col min="15453" max="15460" width="9.81640625" style="10" customWidth="1"/>
    <col min="15461" max="15707" width="9.1796875" style="10"/>
    <col min="15708" max="15708" width="51.1796875" style="10" customWidth="1"/>
    <col min="15709" max="15716" width="9.81640625" style="10" customWidth="1"/>
    <col min="15717" max="15963" width="9.1796875" style="10"/>
    <col min="15964" max="15964" width="51.1796875" style="10" customWidth="1"/>
    <col min="15965" max="15972" width="9.81640625" style="10" customWidth="1"/>
    <col min="15973" max="16384" width="9.1796875" style="10"/>
  </cols>
  <sheetData>
    <row r="1" spans="2:9" s="1" customFormat="1" ht="17.25" customHeight="1" x14ac:dyDescent="0.3">
      <c r="B1" s="40"/>
      <c r="C1" s="41"/>
      <c r="D1" s="42"/>
      <c r="H1" s="36" t="s">
        <v>220</v>
      </c>
    </row>
    <row r="2" spans="2:9" s="1" customFormat="1" ht="28.5" customHeight="1" x14ac:dyDescent="0.3">
      <c r="B2" s="176" t="s">
        <v>221</v>
      </c>
      <c r="C2" s="176"/>
      <c r="D2" s="176"/>
      <c r="E2" s="176"/>
      <c r="F2" s="176"/>
      <c r="G2" s="176"/>
      <c r="H2" s="176"/>
    </row>
    <row r="3" spans="2:9" s="1" customFormat="1" ht="15.75" customHeight="1" x14ac:dyDescent="0.3">
      <c r="B3" s="177">
        <v>2020</v>
      </c>
      <c r="C3" s="177"/>
      <c r="D3" s="177"/>
      <c r="E3" s="177"/>
      <c r="F3" s="177"/>
      <c r="G3" s="177"/>
      <c r="H3" s="177"/>
    </row>
    <row r="4" spans="2:9" s="1" customFormat="1" ht="15" customHeight="1" x14ac:dyDescent="0.3">
      <c r="B4" s="10" t="s">
        <v>115</v>
      </c>
      <c r="C4" s="131"/>
      <c r="D4" s="11"/>
      <c r="E4" s="11"/>
      <c r="F4" s="11"/>
      <c r="G4" s="197"/>
      <c r="H4" s="197"/>
    </row>
    <row r="5" spans="2:9" ht="16.25" customHeight="1" x14ac:dyDescent="0.2">
      <c r="B5" s="37" t="s">
        <v>76</v>
      </c>
      <c r="C5" s="179" t="s">
        <v>0</v>
      </c>
      <c r="D5" s="178" t="s">
        <v>54</v>
      </c>
      <c r="E5" s="178" t="s">
        <v>44</v>
      </c>
      <c r="F5" s="178" t="s">
        <v>45</v>
      </c>
      <c r="G5" s="178" t="s">
        <v>55</v>
      </c>
      <c r="H5" s="178" t="s">
        <v>56</v>
      </c>
    </row>
    <row r="6" spans="2:9" ht="18" customHeight="1" x14ac:dyDescent="0.25">
      <c r="B6" s="43" t="s">
        <v>46</v>
      </c>
      <c r="C6" s="179"/>
      <c r="D6" s="178"/>
      <c r="E6" s="178"/>
      <c r="F6" s="178"/>
      <c r="G6" s="178"/>
      <c r="H6" s="178"/>
    </row>
    <row r="7" spans="2:9" s="40" customFormat="1" ht="14" customHeight="1" x14ac:dyDescent="0.25">
      <c r="B7" s="40" t="s">
        <v>0</v>
      </c>
      <c r="C7" s="55">
        <v>10969</v>
      </c>
      <c r="D7" s="55">
        <v>3614</v>
      </c>
      <c r="E7" s="55">
        <v>4173</v>
      </c>
      <c r="F7" s="55">
        <v>2513</v>
      </c>
      <c r="G7" s="55">
        <v>361</v>
      </c>
      <c r="H7" s="55">
        <v>308</v>
      </c>
    </row>
    <row r="8" spans="2:9" ht="14" customHeight="1" x14ac:dyDescent="0.2">
      <c r="B8" s="10" t="s">
        <v>53</v>
      </c>
      <c r="C8" s="58">
        <v>214</v>
      </c>
      <c r="D8" s="14">
        <v>99</v>
      </c>
      <c r="E8" s="14">
        <v>78</v>
      </c>
      <c r="F8" s="14">
        <v>29</v>
      </c>
      <c r="G8" s="14">
        <v>6</v>
      </c>
      <c r="H8" s="14">
        <v>2</v>
      </c>
    </row>
    <row r="9" spans="2:9" ht="14" customHeight="1" x14ac:dyDescent="0.2">
      <c r="B9" s="10" t="s">
        <v>47</v>
      </c>
      <c r="C9" s="58">
        <v>46</v>
      </c>
      <c r="D9" s="14">
        <v>13</v>
      </c>
      <c r="E9" s="14">
        <v>22</v>
      </c>
      <c r="F9" s="14">
        <v>7</v>
      </c>
      <c r="G9" s="14">
        <v>3</v>
      </c>
      <c r="H9" s="14">
        <v>1</v>
      </c>
    </row>
    <row r="10" spans="2:9" ht="14" customHeight="1" x14ac:dyDescent="0.2">
      <c r="B10" s="10" t="s">
        <v>48</v>
      </c>
      <c r="C10" s="58">
        <f>+SUM(C11:C34)</f>
        <v>2022</v>
      </c>
      <c r="D10" s="14">
        <f t="shared" ref="D10:H10" si="0">+SUM(D11:D34)</f>
        <v>268</v>
      </c>
      <c r="E10" s="14">
        <f t="shared" si="0"/>
        <v>760</v>
      </c>
      <c r="F10" s="14">
        <f t="shared" si="0"/>
        <v>788</v>
      </c>
      <c r="G10" s="14">
        <f t="shared" si="0"/>
        <v>115</v>
      </c>
      <c r="H10" s="14">
        <f t="shared" si="0"/>
        <v>91</v>
      </c>
    </row>
    <row r="11" spans="2:9" s="98" customFormat="1" ht="14" hidden="1" customHeight="1" outlineLevel="1" x14ac:dyDescent="0.35">
      <c r="B11" s="99" t="s">
        <v>291</v>
      </c>
      <c r="C11" s="109">
        <v>233</v>
      </c>
      <c r="D11" s="110">
        <v>33</v>
      </c>
      <c r="E11" s="110">
        <v>77</v>
      </c>
      <c r="F11" s="110">
        <v>102</v>
      </c>
      <c r="G11" s="110">
        <v>13</v>
      </c>
      <c r="H11" s="110">
        <v>8</v>
      </c>
      <c r="I11" s="14"/>
    </row>
    <row r="12" spans="2:9" s="98" customFormat="1" ht="14" hidden="1" customHeight="1" outlineLevel="1" x14ac:dyDescent="0.35">
      <c r="B12" s="99" t="s">
        <v>292</v>
      </c>
      <c r="C12" s="109">
        <v>62</v>
      </c>
      <c r="D12" s="110">
        <v>10</v>
      </c>
      <c r="E12" s="110">
        <v>32</v>
      </c>
      <c r="F12" s="110">
        <v>15</v>
      </c>
      <c r="G12" s="110">
        <v>1</v>
      </c>
      <c r="H12" s="110">
        <v>4</v>
      </c>
      <c r="I12" s="14"/>
    </row>
    <row r="13" spans="2:9" s="98" customFormat="1" ht="14" hidden="1" customHeight="1" outlineLevel="1" x14ac:dyDescent="0.35">
      <c r="B13" s="99" t="s">
        <v>293</v>
      </c>
      <c r="C13" s="109">
        <v>1</v>
      </c>
      <c r="D13" s="139" t="s">
        <v>100</v>
      </c>
      <c r="E13" s="139" t="s">
        <v>100</v>
      </c>
      <c r="F13" s="139" t="s">
        <v>100</v>
      </c>
      <c r="G13" s="110">
        <v>1</v>
      </c>
      <c r="H13" s="139" t="s">
        <v>100</v>
      </c>
      <c r="I13" s="14"/>
    </row>
    <row r="14" spans="2:9" s="98" customFormat="1" ht="14" hidden="1" customHeight="1" outlineLevel="1" x14ac:dyDescent="0.35">
      <c r="B14" s="99" t="s">
        <v>294</v>
      </c>
      <c r="C14" s="109">
        <v>79</v>
      </c>
      <c r="D14" s="110">
        <v>4</v>
      </c>
      <c r="E14" s="110">
        <v>25</v>
      </c>
      <c r="F14" s="110">
        <v>39</v>
      </c>
      <c r="G14" s="110">
        <v>3</v>
      </c>
      <c r="H14" s="110">
        <v>8</v>
      </c>
      <c r="I14" s="14"/>
    </row>
    <row r="15" spans="2:9" s="98" customFormat="1" ht="14" hidden="1" customHeight="1" outlineLevel="1" x14ac:dyDescent="0.35">
      <c r="B15" s="99" t="s">
        <v>295</v>
      </c>
      <c r="C15" s="109">
        <v>79</v>
      </c>
      <c r="D15" s="110">
        <v>6</v>
      </c>
      <c r="E15" s="110">
        <v>21</v>
      </c>
      <c r="F15" s="110">
        <v>47</v>
      </c>
      <c r="G15" s="110">
        <v>2</v>
      </c>
      <c r="H15" s="110">
        <v>3</v>
      </c>
      <c r="I15" s="14"/>
    </row>
    <row r="16" spans="2:9" s="98" customFormat="1" ht="14" hidden="1" customHeight="1" outlineLevel="1" x14ac:dyDescent="0.35">
      <c r="B16" s="99" t="s">
        <v>296</v>
      </c>
      <c r="C16" s="109">
        <v>42</v>
      </c>
      <c r="D16" s="110">
        <v>3</v>
      </c>
      <c r="E16" s="110">
        <v>10</v>
      </c>
      <c r="F16" s="110">
        <v>25</v>
      </c>
      <c r="G16" s="110">
        <v>1</v>
      </c>
      <c r="H16" s="110">
        <v>3</v>
      </c>
      <c r="I16" s="14"/>
    </row>
    <row r="17" spans="2:9" s="98" customFormat="1" ht="14" hidden="1" customHeight="1" outlineLevel="1" x14ac:dyDescent="0.35">
      <c r="B17" s="99" t="s">
        <v>297</v>
      </c>
      <c r="C17" s="109">
        <v>83</v>
      </c>
      <c r="D17" s="110">
        <v>14</v>
      </c>
      <c r="E17" s="110">
        <v>29</v>
      </c>
      <c r="F17" s="110">
        <v>31</v>
      </c>
      <c r="G17" s="110">
        <v>7</v>
      </c>
      <c r="H17" s="110">
        <v>2</v>
      </c>
      <c r="I17" s="14"/>
    </row>
    <row r="18" spans="2:9" s="98" customFormat="1" ht="14" hidden="1" customHeight="1" outlineLevel="1" x14ac:dyDescent="0.35">
      <c r="B18" s="99" t="s">
        <v>298</v>
      </c>
      <c r="C18" s="109">
        <v>53</v>
      </c>
      <c r="D18" s="110">
        <v>4</v>
      </c>
      <c r="E18" s="110">
        <v>9</v>
      </c>
      <c r="F18" s="110">
        <v>29</v>
      </c>
      <c r="G18" s="110">
        <v>7</v>
      </c>
      <c r="H18" s="110">
        <v>4</v>
      </c>
      <c r="I18" s="14"/>
    </row>
    <row r="19" spans="2:9" s="98" customFormat="1" ht="14" hidden="1" customHeight="1" outlineLevel="1" x14ac:dyDescent="0.35">
      <c r="B19" s="99" t="s">
        <v>299</v>
      </c>
      <c r="C19" s="109">
        <v>45</v>
      </c>
      <c r="D19" s="110">
        <v>7</v>
      </c>
      <c r="E19" s="110">
        <v>23</v>
      </c>
      <c r="F19" s="110">
        <v>13</v>
      </c>
      <c r="G19" s="110">
        <v>1</v>
      </c>
      <c r="H19" s="110">
        <v>1</v>
      </c>
      <c r="I19" s="14"/>
    </row>
    <row r="20" spans="2:9" s="98" customFormat="1" ht="14" hidden="1" customHeight="1" outlineLevel="1" x14ac:dyDescent="0.35">
      <c r="B20" s="99" t="s">
        <v>300</v>
      </c>
      <c r="C20" s="109">
        <v>2</v>
      </c>
      <c r="D20" s="139" t="s">
        <v>100</v>
      </c>
      <c r="E20" s="110">
        <v>1</v>
      </c>
      <c r="F20" s="139" t="s">
        <v>100</v>
      </c>
      <c r="G20" s="139" t="s">
        <v>100</v>
      </c>
      <c r="H20" s="110">
        <v>1</v>
      </c>
      <c r="I20" s="14"/>
    </row>
    <row r="21" spans="2:9" s="98" customFormat="1" ht="14" hidden="1" customHeight="1" outlineLevel="1" x14ac:dyDescent="0.35">
      <c r="B21" s="99" t="s">
        <v>301</v>
      </c>
      <c r="C21" s="109">
        <v>96</v>
      </c>
      <c r="D21" s="110">
        <v>14</v>
      </c>
      <c r="E21" s="110">
        <v>43</v>
      </c>
      <c r="F21" s="110">
        <v>33</v>
      </c>
      <c r="G21" s="110">
        <v>3</v>
      </c>
      <c r="H21" s="110">
        <v>3</v>
      </c>
      <c r="I21" s="14"/>
    </row>
    <row r="22" spans="2:9" s="98" customFormat="1" ht="14" hidden="1" customHeight="1" outlineLevel="1" x14ac:dyDescent="0.35">
      <c r="B22" s="99" t="s">
        <v>302</v>
      </c>
      <c r="C22" s="109">
        <v>36</v>
      </c>
      <c r="D22" s="110">
        <v>3</v>
      </c>
      <c r="E22" s="110">
        <v>10</v>
      </c>
      <c r="F22" s="110">
        <v>14</v>
      </c>
      <c r="G22" s="110">
        <v>5</v>
      </c>
      <c r="H22" s="110">
        <v>4</v>
      </c>
      <c r="I22" s="14"/>
    </row>
    <row r="23" spans="2:9" s="98" customFormat="1" ht="14" hidden="1" customHeight="1" outlineLevel="1" x14ac:dyDescent="0.35">
      <c r="B23" s="99" t="s">
        <v>303</v>
      </c>
      <c r="C23" s="109">
        <v>138</v>
      </c>
      <c r="D23" s="110">
        <v>9</v>
      </c>
      <c r="E23" s="110">
        <v>47</v>
      </c>
      <c r="F23" s="110">
        <v>65</v>
      </c>
      <c r="G23" s="110">
        <v>12</v>
      </c>
      <c r="H23" s="110">
        <v>5</v>
      </c>
      <c r="I23" s="14"/>
    </row>
    <row r="24" spans="2:9" s="98" customFormat="1" ht="14" hidden="1" customHeight="1" outlineLevel="1" x14ac:dyDescent="0.35">
      <c r="B24" s="99" t="s">
        <v>304</v>
      </c>
      <c r="C24" s="109">
        <v>139</v>
      </c>
      <c r="D24" s="110">
        <v>16</v>
      </c>
      <c r="E24" s="110">
        <v>56</v>
      </c>
      <c r="F24" s="110">
        <v>53</v>
      </c>
      <c r="G24" s="110">
        <v>8</v>
      </c>
      <c r="H24" s="110">
        <v>6</v>
      </c>
      <c r="I24" s="14"/>
    </row>
    <row r="25" spans="2:9" s="98" customFormat="1" ht="14" hidden="1" customHeight="1" outlineLevel="1" x14ac:dyDescent="0.35">
      <c r="B25" s="99" t="s">
        <v>305</v>
      </c>
      <c r="C25" s="109">
        <v>38</v>
      </c>
      <c r="D25" s="110">
        <v>1</v>
      </c>
      <c r="E25" s="110">
        <v>8</v>
      </c>
      <c r="F25" s="110">
        <v>21</v>
      </c>
      <c r="G25" s="110">
        <v>7</v>
      </c>
      <c r="H25" s="110">
        <v>1</v>
      </c>
      <c r="I25" s="14"/>
    </row>
    <row r="26" spans="2:9" s="98" customFormat="1" ht="14" hidden="1" customHeight="1" outlineLevel="1" x14ac:dyDescent="0.35">
      <c r="B26" s="99" t="s">
        <v>306</v>
      </c>
      <c r="C26" s="109">
        <v>373</v>
      </c>
      <c r="D26" s="110">
        <v>61</v>
      </c>
      <c r="E26" s="110">
        <v>180</v>
      </c>
      <c r="F26" s="110">
        <v>120</v>
      </c>
      <c r="G26" s="110">
        <v>7</v>
      </c>
      <c r="H26" s="110">
        <v>5</v>
      </c>
      <c r="I26" s="14"/>
    </row>
    <row r="27" spans="2:9" s="98" customFormat="1" ht="14" hidden="1" customHeight="1" outlineLevel="1" x14ac:dyDescent="0.35">
      <c r="B27" s="99" t="s">
        <v>307</v>
      </c>
      <c r="C27" s="109">
        <v>25</v>
      </c>
      <c r="D27" s="110">
        <v>1</v>
      </c>
      <c r="E27" s="110">
        <v>6</v>
      </c>
      <c r="F27" s="110">
        <v>12</v>
      </c>
      <c r="G27" s="110">
        <v>1</v>
      </c>
      <c r="H27" s="110">
        <v>5</v>
      </c>
      <c r="I27" s="14"/>
    </row>
    <row r="28" spans="2:9" s="98" customFormat="1" ht="14" hidden="1" customHeight="1" outlineLevel="1" x14ac:dyDescent="0.35">
      <c r="B28" s="99" t="s">
        <v>308</v>
      </c>
      <c r="C28" s="109">
        <v>60</v>
      </c>
      <c r="D28" s="110">
        <v>7</v>
      </c>
      <c r="E28" s="110">
        <v>22</v>
      </c>
      <c r="F28" s="110">
        <v>18</v>
      </c>
      <c r="G28" s="110">
        <v>7</v>
      </c>
      <c r="H28" s="110">
        <v>6</v>
      </c>
      <c r="I28" s="14"/>
    </row>
    <row r="29" spans="2:9" s="98" customFormat="1" ht="14" hidden="1" customHeight="1" outlineLevel="1" x14ac:dyDescent="0.35">
      <c r="B29" s="99" t="s">
        <v>309</v>
      </c>
      <c r="C29" s="109">
        <v>122</v>
      </c>
      <c r="D29" s="110">
        <v>6</v>
      </c>
      <c r="E29" s="110">
        <v>55</v>
      </c>
      <c r="F29" s="110">
        <v>52</v>
      </c>
      <c r="G29" s="110">
        <v>5</v>
      </c>
      <c r="H29" s="110">
        <v>4</v>
      </c>
      <c r="I29" s="14"/>
    </row>
    <row r="30" spans="2:9" s="98" customFormat="1" ht="14" hidden="1" customHeight="1" outlineLevel="1" x14ac:dyDescent="0.35">
      <c r="B30" s="99" t="s">
        <v>310</v>
      </c>
      <c r="C30" s="109">
        <v>77</v>
      </c>
      <c r="D30" s="110">
        <v>6</v>
      </c>
      <c r="E30" s="110">
        <v>13</v>
      </c>
      <c r="F30" s="110">
        <v>33</v>
      </c>
      <c r="G30" s="110">
        <v>14</v>
      </c>
      <c r="H30" s="110">
        <v>11</v>
      </c>
      <c r="I30" s="14"/>
    </row>
    <row r="31" spans="2:9" s="98" customFormat="1" ht="14" hidden="1" customHeight="1" outlineLevel="1" x14ac:dyDescent="0.35">
      <c r="B31" s="99" t="s">
        <v>311</v>
      </c>
      <c r="C31" s="109">
        <v>21</v>
      </c>
      <c r="D31" s="110">
        <v>5</v>
      </c>
      <c r="E31" s="110">
        <v>4</v>
      </c>
      <c r="F31" s="110">
        <v>7</v>
      </c>
      <c r="G31" s="110">
        <v>4</v>
      </c>
      <c r="H31" s="110">
        <v>1</v>
      </c>
      <c r="I31" s="14"/>
    </row>
    <row r="32" spans="2:9" s="98" customFormat="1" ht="14" hidden="1" customHeight="1" outlineLevel="1" x14ac:dyDescent="0.35">
      <c r="B32" s="99" t="s">
        <v>312</v>
      </c>
      <c r="C32" s="109">
        <v>58</v>
      </c>
      <c r="D32" s="110">
        <v>12</v>
      </c>
      <c r="E32" s="110">
        <v>22</v>
      </c>
      <c r="F32" s="110">
        <v>18</v>
      </c>
      <c r="G32" s="110">
        <v>3</v>
      </c>
      <c r="H32" s="110">
        <v>3</v>
      </c>
      <c r="I32" s="14"/>
    </row>
    <row r="33" spans="2:9" s="98" customFormat="1" ht="14" hidden="1" customHeight="1" outlineLevel="1" x14ac:dyDescent="0.35">
      <c r="B33" s="99" t="s">
        <v>313</v>
      </c>
      <c r="C33" s="109">
        <v>50</v>
      </c>
      <c r="D33" s="110">
        <v>14</v>
      </c>
      <c r="E33" s="110">
        <v>18</v>
      </c>
      <c r="F33" s="110">
        <v>15</v>
      </c>
      <c r="G33" s="110">
        <v>1</v>
      </c>
      <c r="H33" s="110">
        <v>2</v>
      </c>
      <c r="I33" s="14"/>
    </row>
    <row r="34" spans="2:9" s="98" customFormat="1" ht="14" hidden="1" customHeight="1" outlineLevel="1" x14ac:dyDescent="0.35">
      <c r="B34" s="99" t="s">
        <v>314</v>
      </c>
      <c r="C34" s="109">
        <v>110</v>
      </c>
      <c r="D34" s="110">
        <v>32</v>
      </c>
      <c r="E34" s="110">
        <v>49</v>
      </c>
      <c r="F34" s="110">
        <v>26</v>
      </c>
      <c r="G34" s="110">
        <v>2</v>
      </c>
      <c r="H34" s="110">
        <v>1</v>
      </c>
      <c r="I34" s="14"/>
    </row>
    <row r="35" spans="2:9" s="1" customFormat="1" ht="14" customHeight="1" collapsed="1" x14ac:dyDescent="0.3">
      <c r="B35" s="100" t="s">
        <v>57</v>
      </c>
      <c r="C35" s="58">
        <v>51</v>
      </c>
      <c r="D35" s="14">
        <v>19</v>
      </c>
      <c r="E35" s="14">
        <v>20</v>
      </c>
      <c r="F35" s="14">
        <v>9</v>
      </c>
      <c r="G35" s="14">
        <v>1</v>
      </c>
      <c r="H35" s="14">
        <v>2</v>
      </c>
    </row>
    <row r="36" spans="2:9" s="1" customFormat="1" ht="14" customHeight="1" x14ac:dyDescent="0.3">
      <c r="B36" s="100" t="s">
        <v>58</v>
      </c>
      <c r="C36" s="58">
        <v>153</v>
      </c>
      <c r="D36" s="14">
        <v>22</v>
      </c>
      <c r="E36" s="14">
        <v>50</v>
      </c>
      <c r="F36" s="14">
        <v>61</v>
      </c>
      <c r="G36" s="14">
        <v>16</v>
      </c>
      <c r="H36" s="14">
        <v>4</v>
      </c>
    </row>
    <row r="37" spans="2:9" s="1" customFormat="1" ht="14" customHeight="1" x14ac:dyDescent="0.3">
      <c r="B37" s="102" t="s">
        <v>49</v>
      </c>
      <c r="C37" s="58">
        <v>802</v>
      </c>
      <c r="D37" s="14">
        <v>289</v>
      </c>
      <c r="E37" s="14">
        <v>337</v>
      </c>
      <c r="F37" s="14">
        <v>150</v>
      </c>
      <c r="G37" s="14">
        <v>18</v>
      </c>
      <c r="H37" s="14">
        <v>8</v>
      </c>
    </row>
    <row r="38" spans="2:9" s="1" customFormat="1" ht="14" customHeight="1" x14ac:dyDescent="0.3">
      <c r="B38" s="100" t="s">
        <v>50</v>
      </c>
      <c r="C38" s="58">
        <f>+C39+C40+C41</f>
        <v>2420</v>
      </c>
      <c r="D38" s="14">
        <f t="shared" ref="D38:H38" si="1">+D39+D40+D41</f>
        <v>874</v>
      </c>
      <c r="E38" s="14">
        <f t="shared" si="1"/>
        <v>1078</v>
      </c>
      <c r="F38" s="14">
        <f t="shared" si="1"/>
        <v>387</v>
      </c>
      <c r="G38" s="14">
        <f t="shared" si="1"/>
        <v>40</v>
      </c>
      <c r="H38" s="14">
        <f t="shared" si="1"/>
        <v>41</v>
      </c>
    </row>
    <row r="39" spans="2:9" s="1" customFormat="1" ht="14" hidden="1" customHeight="1" outlineLevel="1" x14ac:dyDescent="0.3">
      <c r="B39" s="99" t="s">
        <v>315</v>
      </c>
      <c r="C39" s="109">
        <v>392</v>
      </c>
      <c r="D39" s="110">
        <v>130</v>
      </c>
      <c r="E39" s="110">
        <v>176</v>
      </c>
      <c r="F39" s="110">
        <v>77</v>
      </c>
      <c r="G39" s="110">
        <v>7</v>
      </c>
      <c r="H39" s="110">
        <v>2</v>
      </c>
    </row>
    <row r="40" spans="2:9" s="1" customFormat="1" ht="14" hidden="1" customHeight="1" outlineLevel="1" x14ac:dyDescent="0.3">
      <c r="B40" s="99" t="s">
        <v>316</v>
      </c>
      <c r="C40" s="109">
        <v>1006</v>
      </c>
      <c r="D40" s="110">
        <v>303</v>
      </c>
      <c r="E40" s="110">
        <v>500</v>
      </c>
      <c r="F40" s="110">
        <v>178</v>
      </c>
      <c r="G40" s="110">
        <v>17</v>
      </c>
      <c r="H40" s="110">
        <v>8</v>
      </c>
    </row>
    <row r="41" spans="2:9" s="1" customFormat="1" ht="14" hidden="1" customHeight="1" outlineLevel="1" x14ac:dyDescent="0.3">
      <c r="B41" s="99" t="s">
        <v>317</v>
      </c>
      <c r="C41" s="109">
        <v>1022</v>
      </c>
      <c r="D41" s="110">
        <v>441</v>
      </c>
      <c r="E41" s="110">
        <v>402</v>
      </c>
      <c r="F41" s="110">
        <v>132</v>
      </c>
      <c r="G41" s="110">
        <v>16</v>
      </c>
      <c r="H41" s="110">
        <v>31</v>
      </c>
    </row>
    <row r="42" spans="2:9" ht="14" customHeight="1" collapsed="1" x14ac:dyDescent="0.2">
      <c r="B42" s="10" t="s">
        <v>51</v>
      </c>
      <c r="C42" s="58">
        <v>509</v>
      </c>
      <c r="D42" s="14">
        <v>113</v>
      </c>
      <c r="E42" s="14">
        <v>212</v>
      </c>
      <c r="F42" s="14">
        <v>139</v>
      </c>
      <c r="G42" s="14">
        <v>21</v>
      </c>
      <c r="H42" s="14">
        <v>24</v>
      </c>
    </row>
    <row r="43" spans="2:9" ht="14" customHeight="1" x14ac:dyDescent="0.2">
      <c r="B43" s="10" t="s">
        <v>52</v>
      </c>
      <c r="C43" s="58">
        <v>465</v>
      </c>
      <c r="D43" s="14">
        <v>189</v>
      </c>
      <c r="E43" s="14">
        <v>147</v>
      </c>
      <c r="F43" s="14">
        <v>105</v>
      </c>
      <c r="G43" s="14">
        <v>13</v>
      </c>
      <c r="H43" s="14">
        <v>11</v>
      </c>
    </row>
    <row r="44" spans="2:9" ht="14" customHeight="1" x14ac:dyDescent="0.2">
      <c r="B44" s="10" t="s">
        <v>61</v>
      </c>
      <c r="C44" s="58">
        <v>394</v>
      </c>
      <c r="D44" s="14">
        <v>110</v>
      </c>
      <c r="E44" s="14">
        <v>136</v>
      </c>
      <c r="F44" s="14">
        <v>102</v>
      </c>
      <c r="G44" s="14">
        <v>25</v>
      </c>
      <c r="H44" s="14">
        <v>21</v>
      </c>
    </row>
    <row r="45" spans="2:9" ht="14" customHeight="1" x14ac:dyDescent="0.2">
      <c r="B45" s="10" t="s">
        <v>60</v>
      </c>
      <c r="C45" s="58">
        <v>406</v>
      </c>
      <c r="D45" s="14">
        <v>141</v>
      </c>
      <c r="E45" s="14">
        <v>149</v>
      </c>
      <c r="F45" s="14">
        <v>87</v>
      </c>
      <c r="G45" s="14">
        <v>9</v>
      </c>
      <c r="H45" s="14">
        <v>20</v>
      </c>
    </row>
    <row r="46" spans="2:9" ht="14" customHeight="1" x14ac:dyDescent="0.2">
      <c r="B46" s="10" t="s">
        <v>59</v>
      </c>
      <c r="C46" s="58">
        <v>235</v>
      </c>
      <c r="D46" s="14">
        <v>166</v>
      </c>
      <c r="E46" s="14">
        <v>56</v>
      </c>
      <c r="F46" s="14">
        <v>11</v>
      </c>
      <c r="G46" s="14">
        <v>2</v>
      </c>
      <c r="H46" s="56" t="s">
        <v>100</v>
      </c>
    </row>
    <row r="47" spans="2:9" ht="14" customHeight="1" x14ac:dyDescent="0.2">
      <c r="B47" s="10" t="s">
        <v>62</v>
      </c>
      <c r="C47" s="58">
        <v>1388</v>
      </c>
      <c r="D47" s="14">
        <v>776</v>
      </c>
      <c r="E47" s="14">
        <v>446</v>
      </c>
      <c r="F47" s="14">
        <v>135</v>
      </c>
      <c r="G47" s="14">
        <v>20</v>
      </c>
      <c r="H47" s="14">
        <v>11</v>
      </c>
    </row>
    <row r="48" spans="2:9" ht="14" customHeight="1" x14ac:dyDescent="0.2">
      <c r="B48" s="10" t="s">
        <v>63</v>
      </c>
      <c r="C48" s="58">
        <v>409</v>
      </c>
      <c r="D48" s="14">
        <v>122</v>
      </c>
      <c r="E48" s="14">
        <v>139</v>
      </c>
      <c r="F48" s="14">
        <v>86</v>
      </c>
      <c r="G48" s="14">
        <v>22</v>
      </c>
      <c r="H48" s="14">
        <v>40</v>
      </c>
    </row>
    <row r="49" spans="2:8" ht="14" customHeight="1" x14ac:dyDescent="0.2">
      <c r="B49" s="10" t="s">
        <v>69</v>
      </c>
      <c r="C49" s="58">
        <v>39</v>
      </c>
      <c r="D49" s="14">
        <v>1</v>
      </c>
      <c r="E49" s="14">
        <v>23</v>
      </c>
      <c r="F49" s="14">
        <v>14</v>
      </c>
      <c r="G49" s="14">
        <v>1</v>
      </c>
      <c r="H49" s="56" t="s">
        <v>100</v>
      </c>
    </row>
    <row r="50" spans="2:8" ht="14" customHeight="1" x14ac:dyDescent="0.2">
      <c r="B50" s="10" t="s">
        <v>64</v>
      </c>
      <c r="C50" s="58">
        <v>226</v>
      </c>
      <c r="D50" s="14">
        <v>60</v>
      </c>
      <c r="E50" s="14">
        <v>93</v>
      </c>
      <c r="F50" s="14">
        <v>59</v>
      </c>
      <c r="G50" s="14">
        <v>8</v>
      </c>
      <c r="H50" s="14">
        <v>6</v>
      </c>
    </row>
    <row r="51" spans="2:8" ht="14" customHeight="1" x14ac:dyDescent="0.2">
      <c r="B51" s="10" t="s">
        <v>65</v>
      </c>
      <c r="C51" s="58">
        <v>803</v>
      </c>
      <c r="D51" s="14">
        <v>188</v>
      </c>
      <c r="E51" s="14">
        <v>298</v>
      </c>
      <c r="F51" s="14">
        <v>268</v>
      </c>
      <c r="G51" s="14">
        <v>27</v>
      </c>
      <c r="H51" s="14">
        <v>22</v>
      </c>
    </row>
    <row r="52" spans="2:8" ht="14" customHeight="1" x14ac:dyDescent="0.2">
      <c r="B52" s="10" t="s">
        <v>66</v>
      </c>
      <c r="C52" s="58">
        <v>120</v>
      </c>
      <c r="D52" s="14">
        <v>42</v>
      </c>
      <c r="E52" s="14">
        <v>46</v>
      </c>
      <c r="F52" s="14">
        <v>23</v>
      </c>
      <c r="G52" s="14">
        <v>7</v>
      </c>
      <c r="H52" s="14">
        <v>2</v>
      </c>
    </row>
    <row r="53" spans="2:8" ht="14" customHeight="1" x14ac:dyDescent="0.2">
      <c r="B53" s="10" t="s">
        <v>67</v>
      </c>
      <c r="C53" s="58">
        <v>267</v>
      </c>
      <c r="D53" s="14">
        <v>122</v>
      </c>
      <c r="E53" s="14">
        <v>83</v>
      </c>
      <c r="F53" s="14">
        <v>53</v>
      </c>
      <c r="G53" s="14">
        <v>7</v>
      </c>
      <c r="H53" s="14">
        <v>2</v>
      </c>
    </row>
    <row r="54" spans="2:8" ht="14" customHeight="1" x14ac:dyDescent="0.2">
      <c r="B54" s="86" t="s">
        <v>68</v>
      </c>
      <c r="C54" s="175" t="s">
        <v>100</v>
      </c>
      <c r="D54" s="46" t="s">
        <v>100</v>
      </c>
      <c r="E54" s="46" t="s">
        <v>100</v>
      </c>
      <c r="F54" s="46" t="s">
        <v>100</v>
      </c>
      <c r="G54" s="46" t="s">
        <v>100</v>
      </c>
      <c r="H54" s="46" t="s">
        <v>100</v>
      </c>
    </row>
    <row r="55" spans="2:8" x14ac:dyDescent="0.2">
      <c r="C55" s="58"/>
    </row>
  </sheetData>
  <mergeCells count="9">
    <mergeCell ref="B2:H2"/>
    <mergeCell ref="B3:H3"/>
    <mergeCell ref="G4:H4"/>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54"/>
  <sheetViews>
    <sheetView workbookViewId="0">
      <selection activeCell="F8" sqref="F8"/>
    </sheetView>
  </sheetViews>
  <sheetFormatPr defaultColWidth="9.1796875" defaultRowHeight="10.5" outlineLevelRow="1" x14ac:dyDescent="0.25"/>
  <cols>
    <col min="1" max="1" width="3.08984375" style="10" customWidth="1"/>
    <col min="2" max="2" width="56.08984375" style="10" customWidth="1"/>
    <col min="3" max="3" width="9.81640625" style="131" customWidth="1"/>
    <col min="4" max="7" width="9.81640625" style="11" customWidth="1"/>
    <col min="8" max="8" width="11.1796875" style="10" customWidth="1"/>
    <col min="9" max="104" width="9.1796875" style="10"/>
    <col min="105" max="105" width="51.1796875" style="10" customWidth="1"/>
    <col min="106" max="113" width="9.81640625" style="10" customWidth="1"/>
    <col min="114" max="360" width="9.1796875" style="10"/>
    <col min="361" max="361" width="51.1796875" style="10" customWidth="1"/>
    <col min="362" max="369" width="9.81640625" style="10" customWidth="1"/>
    <col min="370" max="616" width="9.1796875" style="10"/>
    <col min="617" max="617" width="51.1796875" style="10" customWidth="1"/>
    <col min="618" max="625" width="9.81640625" style="10" customWidth="1"/>
    <col min="626" max="872" width="9.1796875" style="10"/>
    <col min="873" max="873" width="51.1796875" style="10" customWidth="1"/>
    <col min="874" max="881" width="9.81640625" style="10" customWidth="1"/>
    <col min="882" max="1128" width="9.1796875" style="10"/>
    <col min="1129" max="1129" width="51.1796875" style="10" customWidth="1"/>
    <col min="1130" max="1137" width="9.81640625" style="10" customWidth="1"/>
    <col min="1138" max="1384" width="9.1796875" style="10"/>
    <col min="1385" max="1385" width="51.1796875" style="10" customWidth="1"/>
    <col min="1386" max="1393" width="9.81640625" style="10" customWidth="1"/>
    <col min="1394" max="1640" width="9.1796875" style="10"/>
    <col min="1641" max="1641" width="51.1796875" style="10" customWidth="1"/>
    <col min="1642" max="1649" width="9.81640625" style="10" customWidth="1"/>
    <col min="1650" max="1896" width="9.1796875" style="10"/>
    <col min="1897" max="1897" width="51.1796875" style="10" customWidth="1"/>
    <col min="1898" max="1905" width="9.81640625" style="10" customWidth="1"/>
    <col min="1906" max="2152" width="9.1796875" style="10"/>
    <col min="2153" max="2153" width="51.1796875" style="10" customWidth="1"/>
    <col min="2154" max="2161" width="9.81640625" style="10" customWidth="1"/>
    <col min="2162" max="2408" width="9.1796875" style="10"/>
    <col min="2409" max="2409" width="51.1796875" style="10" customWidth="1"/>
    <col min="2410" max="2417" width="9.81640625" style="10" customWidth="1"/>
    <col min="2418" max="2664" width="9.1796875" style="10"/>
    <col min="2665" max="2665" width="51.1796875" style="10" customWidth="1"/>
    <col min="2666" max="2673" width="9.81640625" style="10" customWidth="1"/>
    <col min="2674" max="2920" width="9.1796875" style="10"/>
    <col min="2921" max="2921" width="51.1796875" style="10" customWidth="1"/>
    <col min="2922" max="2929" width="9.81640625" style="10" customWidth="1"/>
    <col min="2930" max="3176" width="9.1796875" style="10"/>
    <col min="3177" max="3177" width="51.1796875" style="10" customWidth="1"/>
    <col min="3178" max="3185" width="9.81640625" style="10" customWidth="1"/>
    <col min="3186" max="3432" width="9.1796875" style="10"/>
    <col min="3433" max="3433" width="51.1796875" style="10" customWidth="1"/>
    <col min="3434" max="3441" width="9.81640625" style="10" customWidth="1"/>
    <col min="3442" max="3688" width="9.1796875" style="10"/>
    <col min="3689" max="3689" width="51.1796875" style="10" customWidth="1"/>
    <col min="3690" max="3697" width="9.81640625" style="10" customWidth="1"/>
    <col min="3698" max="3944" width="9.1796875" style="10"/>
    <col min="3945" max="3945" width="51.1796875" style="10" customWidth="1"/>
    <col min="3946" max="3953" width="9.81640625" style="10" customWidth="1"/>
    <col min="3954" max="4200" width="9.1796875" style="10"/>
    <col min="4201" max="4201" width="51.1796875" style="10" customWidth="1"/>
    <col min="4202" max="4209" width="9.81640625" style="10" customWidth="1"/>
    <col min="4210" max="4456" width="9.1796875" style="10"/>
    <col min="4457" max="4457" width="51.1796875" style="10" customWidth="1"/>
    <col min="4458" max="4465" width="9.81640625" style="10" customWidth="1"/>
    <col min="4466" max="4712" width="9.1796875" style="10"/>
    <col min="4713" max="4713" width="51.1796875" style="10" customWidth="1"/>
    <col min="4714" max="4721" width="9.81640625" style="10" customWidth="1"/>
    <col min="4722" max="4968" width="9.1796875" style="10"/>
    <col min="4969" max="4969" width="51.1796875" style="10" customWidth="1"/>
    <col min="4970" max="4977" width="9.81640625" style="10" customWidth="1"/>
    <col min="4978" max="5224" width="9.1796875" style="10"/>
    <col min="5225" max="5225" width="51.1796875" style="10" customWidth="1"/>
    <col min="5226" max="5233" width="9.81640625" style="10" customWidth="1"/>
    <col min="5234" max="5480" width="9.1796875" style="10"/>
    <col min="5481" max="5481" width="51.1796875" style="10" customWidth="1"/>
    <col min="5482" max="5489" width="9.81640625" style="10" customWidth="1"/>
    <col min="5490" max="5736" width="9.1796875" style="10"/>
    <col min="5737" max="5737" width="51.1796875" style="10" customWidth="1"/>
    <col min="5738" max="5745" width="9.81640625" style="10" customWidth="1"/>
    <col min="5746" max="5992" width="9.1796875" style="10"/>
    <col min="5993" max="5993" width="51.1796875" style="10" customWidth="1"/>
    <col min="5994" max="6001" width="9.81640625" style="10" customWidth="1"/>
    <col min="6002" max="6248" width="9.1796875" style="10"/>
    <col min="6249" max="6249" width="51.1796875" style="10" customWidth="1"/>
    <col min="6250" max="6257" width="9.81640625" style="10" customWidth="1"/>
    <col min="6258" max="6504" width="9.1796875" style="10"/>
    <col min="6505" max="6505" width="51.1796875" style="10" customWidth="1"/>
    <col min="6506" max="6513" width="9.81640625" style="10" customWidth="1"/>
    <col min="6514" max="6760" width="9.1796875" style="10"/>
    <col min="6761" max="6761" width="51.1796875" style="10" customWidth="1"/>
    <col min="6762" max="6769" width="9.81640625" style="10" customWidth="1"/>
    <col min="6770" max="7016" width="9.1796875" style="10"/>
    <col min="7017" max="7017" width="51.1796875" style="10" customWidth="1"/>
    <col min="7018" max="7025" width="9.81640625" style="10" customWidth="1"/>
    <col min="7026" max="7272" width="9.1796875" style="10"/>
    <col min="7273" max="7273" width="51.1796875" style="10" customWidth="1"/>
    <col min="7274" max="7281" width="9.81640625" style="10" customWidth="1"/>
    <col min="7282" max="7528" width="9.1796875" style="10"/>
    <col min="7529" max="7529" width="51.1796875" style="10" customWidth="1"/>
    <col min="7530" max="7537" width="9.81640625" style="10" customWidth="1"/>
    <col min="7538" max="7784" width="9.1796875" style="10"/>
    <col min="7785" max="7785" width="51.1796875" style="10" customWidth="1"/>
    <col min="7786" max="7793" width="9.81640625" style="10" customWidth="1"/>
    <col min="7794" max="8040" width="9.1796875" style="10"/>
    <col min="8041" max="8041" width="51.1796875" style="10" customWidth="1"/>
    <col min="8042" max="8049" width="9.81640625" style="10" customWidth="1"/>
    <col min="8050" max="8296" width="9.1796875" style="10"/>
    <col min="8297" max="8297" width="51.1796875" style="10" customWidth="1"/>
    <col min="8298" max="8305" width="9.81640625" style="10" customWidth="1"/>
    <col min="8306" max="8552" width="9.1796875" style="10"/>
    <col min="8553" max="8553" width="51.1796875" style="10" customWidth="1"/>
    <col min="8554" max="8561" width="9.81640625" style="10" customWidth="1"/>
    <col min="8562" max="8808" width="9.1796875" style="10"/>
    <col min="8809" max="8809" width="51.1796875" style="10" customWidth="1"/>
    <col min="8810" max="8817" width="9.81640625" style="10" customWidth="1"/>
    <col min="8818" max="9064" width="9.1796875" style="10"/>
    <col min="9065" max="9065" width="51.1796875" style="10" customWidth="1"/>
    <col min="9066" max="9073" width="9.81640625" style="10" customWidth="1"/>
    <col min="9074" max="9320" width="9.1796875" style="10"/>
    <col min="9321" max="9321" width="51.1796875" style="10" customWidth="1"/>
    <col min="9322" max="9329" width="9.81640625" style="10" customWidth="1"/>
    <col min="9330" max="9576" width="9.1796875" style="10"/>
    <col min="9577" max="9577" width="51.1796875" style="10" customWidth="1"/>
    <col min="9578" max="9585" width="9.81640625" style="10" customWidth="1"/>
    <col min="9586" max="9832" width="9.1796875" style="10"/>
    <col min="9833" max="9833" width="51.1796875" style="10" customWidth="1"/>
    <col min="9834" max="9841" width="9.81640625" style="10" customWidth="1"/>
    <col min="9842" max="10088" width="9.1796875" style="10"/>
    <col min="10089" max="10089" width="51.1796875" style="10" customWidth="1"/>
    <col min="10090" max="10097" width="9.81640625" style="10" customWidth="1"/>
    <col min="10098" max="10344" width="9.1796875" style="10"/>
    <col min="10345" max="10345" width="51.1796875" style="10" customWidth="1"/>
    <col min="10346" max="10353" width="9.81640625" style="10" customWidth="1"/>
    <col min="10354" max="10600" width="9.1796875" style="10"/>
    <col min="10601" max="10601" width="51.1796875" style="10" customWidth="1"/>
    <col min="10602" max="10609" width="9.81640625" style="10" customWidth="1"/>
    <col min="10610" max="10856" width="9.1796875" style="10"/>
    <col min="10857" max="10857" width="51.1796875" style="10" customWidth="1"/>
    <col min="10858" max="10865" width="9.81640625" style="10" customWidth="1"/>
    <col min="10866" max="11112" width="9.1796875" style="10"/>
    <col min="11113" max="11113" width="51.1796875" style="10" customWidth="1"/>
    <col min="11114" max="11121" width="9.81640625" style="10" customWidth="1"/>
    <col min="11122" max="11368" width="9.1796875" style="10"/>
    <col min="11369" max="11369" width="51.1796875" style="10" customWidth="1"/>
    <col min="11370" max="11377" width="9.81640625" style="10" customWidth="1"/>
    <col min="11378" max="11624" width="9.1796875" style="10"/>
    <col min="11625" max="11625" width="51.1796875" style="10" customWidth="1"/>
    <col min="11626" max="11633" width="9.81640625" style="10" customWidth="1"/>
    <col min="11634" max="11880" width="9.1796875" style="10"/>
    <col min="11881" max="11881" width="51.1796875" style="10" customWidth="1"/>
    <col min="11882" max="11889" width="9.81640625" style="10" customWidth="1"/>
    <col min="11890" max="12136" width="9.1796875" style="10"/>
    <col min="12137" max="12137" width="51.1796875" style="10" customWidth="1"/>
    <col min="12138" max="12145" width="9.81640625" style="10" customWidth="1"/>
    <col min="12146" max="12392" width="9.1796875" style="10"/>
    <col min="12393" max="12393" width="51.1796875" style="10" customWidth="1"/>
    <col min="12394" max="12401" width="9.81640625" style="10" customWidth="1"/>
    <col min="12402" max="12648" width="9.1796875" style="10"/>
    <col min="12649" max="12649" width="51.1796875" style="10" customWidth="1"/>
    <col min="12650" max="12657" width="9.81640625" style="10" customWidth="1"/>
    <col min="12658" max="12904" width="9.1796875" style="10"/>
    <col min="12905" max="12905" width="51.1796875" style="10" customWidth="1"/>
    <col min="12906" max="12913" width="9.81640625" style="10" customWidth="1"/>
    <col min="12914" max="13160" width="9.1796875" style="10"/>
    <col min="13161" max="13161" width="51.1796875" style="10" customWidth="1"/>
    <col min="13162" max="13169" width="9.81640625" style="10" customWidth="1"/>
    <col min="13170" max="13416" width="9.1796875" style="10"/>
    <col min="13417" max="13417" width="51.1796875" style="10" customWidth="1"/>
    <col min="13418" max="13425" width="9.81640625" style="10" customWidth="1"/>
    <col min="13426" max="13672" width="9.1796875" style="10"/>
    <col min="13673" max="13673" width="51.1796875" style="10" customWidth="1"/>
    <col min="13674" max="13681" width="9.81640625" style="10" customWidth="1"/>
    <col min="13682" max="13928" width="9.1796875" style="10"/>
    <col min="13929" max="13929" width="51.1796875" style="10" customWidth="1"/>
    <col min="13930" max="13937" width="9.81640625" style="10" customWidth="1"/>
    <col min="13938" max="14184" width="9.1796875" style="10"/>
    <col min="14185" max="14185" width="51.1796875" style="10" customWidth="1"/>
    <col min="14186" max="14193" width="9.81640625" style="10" customWidth="1"/>
    <col min="14194" max="14440" width="9.1796875" style="10"/>
    <col min="14441" max="14441" width="51.1796875" style="10" customWidth="1"/>
    <col min="14442" max="14449" width="9.81640625" style="10" customWidth="1"/>
    <col min="14450" max="14696" width="9.1796875" style="10"/>
    <col min="14697" max="14697" width="51.1796875" style="10" customWidth="1"/>
    <col min="14698" max="14705" width="9.81640625" style="10" customWidth="1"/>
    <col min="14706" max="14952" width="9.1796875" style="10"/>
    <col min="14953" max="14953" width="51.1796875" style="10" customWidth="1"/>
    <col min="14954" max="14961" width="9.81640625" style="10" customWidth="1"/>
    <col min="14962" max="15208" width="9.1796875" style="10"/>
    <col min="15209" max="15209" width="51.1796875" style="10" customWidth="1"/>
    <col min="15210" max="15217" width="9.81640625" style="10" customWidth="1"/>
    <col min="15218" max="15464" width="9.1796875" style="10"/>
    <col min="15465" max="15465" width="51.1796875" style="10" customWidth="1"/>
    <col min="15466" max="15473" width="9.81640625" style="10" customWidth="1"/>
    <col min="15474" max="15720" width="9.1796875" style="10"/>
    <col min="15721" max="15721" width="51.1796875" style="10" customWidth="1"/>
    <col min="15722" max="15729" width="9.81640625" style="10" customWidth="1"/>
    <col min="15730" max="15976" width="9.1796875" style="10"/>
    <col min="15977" max="15977" width="51.1796875" style="10" customWidth="1"/>
    <col min="15978" max="15985" width="9.81640625" style="10" customWidth="1"/>
    <col min="15986" max="16384" width="9.1796875" style="10"/>
  </cols>
  <sheetData>
    <row r="1" spans="2:9" s="1" customFormat="1" ht="17.25" customHeight="1" x14ac:dyDescent="0.3">
      <c r="B1" s="40"/>
      <c r="C1" s="41"/>
      <c r="D1" s="42"/>
      <c r="H1" s="36" t="s">
        <v>222</v>
      </c>
    </row>
    <row r="2" spans="2:9" s="1" customFormat="1" ht="28.5" customHeight="1" x14ac:dyDescent="0.3">
      <c r="B2" s="176" t="s">
        <v>223</v>
      </c>
      <c r="C2" s="176"/>
      <c r="D2" s="176"/>
      <c r="E2" s="176"/>
      <c r="F2" s="176"/>
      <c r="G2" s="176"/>
      <c r="H2" s="176"/>
    </row>
    <row r="3" spans="2:9" s="1" customFormat="1" ht="15.75" customHeight="1" x14ac:dyDescent="0.3">
      <c r="B3" s="177">
        <v>2020</v>
      </c>
      <c r="C3" s="177"/>
      <c r="D3" s="177"/>
      <c r="E3" s="177"/>
      <c r="F3" s="177"/>
      <c r="G3" s="177"/>
      <c r="H3" s="177"/>
    </row>
    <row r="4" spans="2:9" s="1" customFormat="1" ht="15" customHeight="1" x14ac:dyDescent="0.3">
      <c r="B4" s="10" t="s">
        <v>115</v>
      </c>
      <c r="C4" s="131"/>
      <c r="D4" s="11"/>
      <c r="E4" s="11"/>
      <c r="F4" s="11"/>
      <c r="G4" s="197"/>
      <c r="H4" s="197"/>
    </row>
    <row r="5" spans="2:9" ht="19.25" customHeight="1" x14ac:dyDescent="0.2">
      <c r="B5" s="37" t="s">
        <v>76</v>
      </c>
      <c r="C5" s="179" t="s">
        <v>0</v>
      </c>
      <c r="D5" s="178" t="s">
        <v>238</v>
      </c>
      <c r="E5" s="178" t="s">
        <v>44</v>
      </c>
      <c r="F5" s="178" t="s">
        <v>45</v>
      </c>
      <c r="G5" s="178" t="s">
        <v>55</v>
      </c>
      <c r="H5" s="178" t="s">
        <v>56</v>
      </c>
    </row>
    <row r="6" spans="2:9" ht="17" customHeight="1" x14ac:dyDescent="0.25">
      <c r="B6" s="43" t="s">
        <v>46</v>
      </c>
      <c r="C6" s="179"/>
      <c r="D6" s="178"/>
      <c r="E6" s="178"/>
      <c r="F6" s="178"/>
      <c r="G6" s="178"/>
      <c r="H6" s="178"/>
    </row>
    <row r="7" spans="2:9" s="40" customFormat="1" ht="14" customHeight="1" x14ac:dyDescent="0.25">
      <c r="B7" s="40" t="s">
        <v>0</v>
      </c>
      <c r="C7" s="55">
        <v>607760</v>
      </c>
      <c r="D7" s="55">
        <v>10164</v>
      </c>
      <c r="E7" s="55">
        <v>58542</v>
      </c>
      <c r="F7" s="55">
        <v>155115</v>
      </c>
      <c r="G7" s="55">
        <v>75122</v>
      </c>
      <c r="H7" s="55">
        <v>308817</v>
      </c>
    </row>
    <row r="8" spans="2:9" ht="14" customHeight="1" x14ac:dyDescent="0.2">
      <c r="B8" s="10" t="s">
        <v>53</v>
      </c>
      <c r="C8" s="58">
        <v>4694</v>
      </c>
      <c r="D8" s="14">
        <v>242</v>
      </c>
      <c r="E8" s="14">
        <v>1027</v>
      </c>
      <c r="F8" s="14">
        <v>1422</v>
      </c>
      <c r="G8" s="14">
        <v>1638</v>
      </c>
      <c r="H8" s="14">
        <v>365</v>
      </c>
    </row>
    <row r="9" spans="2:9" ht="14" customHeight="1" x14ac:dyDescent="0.2">
      <c r="B9" s="10" t="s">
        <v>47</v>
      </c>
      <c r="C9" s="58">
        <v>1553</v>
      </c>
      <c r="D9" s="14">
        <v>61</v>
      </c>
      <c r="E9" s="14">
        <v>276</v>
      </c>
      <c r="F9" s="14">
        <v>254</v>
      </c>
      <c r="G9" s="14">
        <v>262</v>
      </c>
      <c r="H9" s="14">
        <v>700</v>
      </c>
    </row>
    <row r="10" spans="2:9" ht="14" customHeight="1" x14ac:dyDescent="0.2">
      <c r="B10" s="10" t="s">
        <v>48</v>
      </c>
      <c r="C10" s="58">
        <f t="shared" ref="C10:H10" si="0">+SUM(C11:C34)</f>
        <v>142028</v>
      </c>
      <c r="D10" s="14">
        <f t="shared" si="0"/>
        <v>869</v>
      </c>
      <c r="E10" s="14">
        <f t="shared" si="0"/>
        <v>11996</v>
      </c>
      <c r="F10" s="14">
        <f t="shared" si="0"/>
        <v>52380</v>
      </c>
      <c r="G10" s="14">
        <f t="shared" si="0"/>
        <v>24472</v>
      </c>
      <c r="H10" s="14">
        <f t="shared" si="0"/>
        <v>52311</v>
      </c>
    </row>
    <row r="11" spans="2:9" s="98" customFormat="1" ht="14" hidden="1" customHeight="1" outlineLevel="1" x14ac:dyDescent="0.35">
      <c r="B11" s="99" t="s">
        <v>291</v>
      </c>
      <c r="C11" s="109">
        <v>18231</v>
      </c>
      <c r="D11" s="110">
        <v>96</v>
      </c>
      <c r="E11" s="110">
        <v>1336</v>
      </c>
      <c r="F11" s="110">
        <v>8078</v>
      </c>
      <c r="G11" s="110">
        <v>2935</v>
      </c>
      <c r="H11" s="110">
        <v>5786</v>
      </c>
      <c r="I11" s="14"/>
    </row>
    <row r="12" spans="2:9" s="98" customFormat="1" ht="14" hidden="1" customHeight="1" outlineLevel="1" x14ac:dyDescent="0.35">
      <c r="B12" s="99" t="s">
        <v>292</v>
      </c>
      <c r="C12" s="109">
        <v>3909</v>
      </c>
      <c r="D12" s="110">
        <v>32</v>
      </c>
      <c r="E12" s="110">
        <v>399</v>
      </c>
      <c r="F12" s="110">
        <v>815</v>
      </c>
      <c r="G12" s="110">
        <v>342</v>
      </c>
      <c r="H12" s="110">
        <v>2321</v>
      </c>
      <c r="I12" s="14"/>
    </row>
    <row r="13" spans="2:9" s="98" customFormat="1" ht="14" hidden="1" customHeight="1" outlineLevel="1" x14ac:dyDescent="0.35">
      <c r="B13" s="99" t="s">
        <v>293</v>
      </c>
      <c r="C13" s="109">
        <v>470</v>
      </c>
      <c r="D13" s="139" t="s">
        <v>100</v>
      </c>
      <c r="E13" s="139" t="s">
        <v>100</v>
      </c>
      <c r="F13" s="139" t="s">
        <v>100</v>
      </c>
      <c r="G13" s="110">
        <v>470</v>
      </c>
      <c r="H13" s="139" t="s">
        <v>100</v>
      </c>
      <c r="I13" s="14"/>
    </row>
    <row r="14" spans="2:9" s="98" customFormat="1" ht="14" hidden="1" customHeight="1" outlineLevel="1" x14ac:dyDescent="0.35">
      <c r="B14" s="99" t="s">
        <v>294</v>
      </c>
      <c r="C14" s="109">
        <v>5941</v>
      </c>
      <c r="D14" s="110">
        <v>18</v>
      </c>
      <c r="E14" s="110">
        <v>495</v>
      </c>
      <c r="F14" s="110">
        <v>2969</v>
      </c>
      <c r="G14" s="110">
        <v>274</v>
      </c>
      <c r="H14" s="110">
        <v>2185</v>
      </c>
      <c r="I14" s="14"/>
    </row>
    <row r="15" spans="2:9" s="98" customFormat="1" ht="14" hidden="1" customHeight="1" outlineLevel="1" x14ac:dyDescent="0.35">
      <c r="B15" s="99" t="s">
        <v>295</v>
      </c>
      <c r="C15" s="109">
        <v>4469</v>
      </c>
      <c r="D15" s="110">
        <v>18</v>
      </c>
      <c r="E15" s="110">
        <v>294</v>
      </c>
      <c r="F15" s="110">
        <v>2934</v>
      </c>
      <c r="G15" s="110">
        <v>279</v>
      </c>
      <c r="H15" s="110">
        <v>944</v>
      </c>
      <c r="I15" s="14"/>
    </row>
    <row r="16" spans="2:9" s="98" customFormat="1" ht="14" hidden="1" customHeight="1" outlineLevel="1" x14ac:dyDescent="0.35">
      <c r="B16" s="99" t="s">
        <v>296</v>
      </c>
      <c r="C16" s="109">
        <v>2899</v>
      </c>
      <c r="D16" s="110">
        <v>9</v>
      </c>
      <c r="E16" s="110">
        <v>158</v>
      </c>
      <c r="F16" s="110">
        <v>1184</v>
      </c>
      <c r="G16" s="110">
        <v>15</v>
      </c>
      <c r="H16" s="110">
        <v>1533</v>
      </c>
      <c r="I16" s="14"/>
    </row>
    <row r="17" spans="2:9" s="98" customFormat="1" ht="14" hidden="1" customHeight="1" outlineLevel="1" x14ac:dyDescent="0.35">
      <c r="B17" s="99" t="s">
        <v>297</v>
      </c>
      <c r="C17" s="109">
        <v>5030</v>
      </c>
      <c r="D17" s="110">
        <v>38</v>
      </c>
      <c r="E17" s="110">
        <v>340</v>
      </c>
      <c r="F17" s="110">
        <v>2009</v>
      </c>
      <c r="G17" s="110">
        <v>1782</v>
      </c>
      <c r="H17" s="110">
        <v>861</v>
      </c>
      <c r="I17" s="14"/>
    </row>
    <row r="18" spans="2:9" s="98" customFormat="1" ht="14" hidden="1" customHeight="1" outlineLevel="1" x14ac:dyDescent="0.35">
      <c r="B18" s="99" t="s">
        <v>298</v>
      </c>
      <c r="C18" s="109">
        <v>5863</v>
      </c>
      <c r="D18" s="110">
        <v>14</v>
      </c>
      <c r="E18" s="110">
        <v>145</v>
      </c>
      <c r="F18" s="110">
        <v>2359</v>
      </c>
      <c r="G18" s="110">
        <v>1731</v>
      </c>
      <c r="H18" s="110">
        <v>1614</v>
      </c>
      <c r="I18" s="14"/>
    </row>
    <row r="19" spans="2:9" s="98" customFormat="1" ht="14" hidden="1" customHeight="1" outlineLevel="1" x14ac:dyDescent="0.35">
      <c r="B19" s="99" t="s">
        <v>299</v>
      </c>
      <c r="C19" s="109">
        <v>1492</v>
      </c>
      <c r="D19" s="110">
        <v>19</v>
      </c>
      <c r="E19" s="110">
        <v>266</v>
      </c>
      <c r="F19" s="110">
        <v>677</v>
      </c>
      <c r="G19" s="110">
        <v>104</v>
      </c>
      <c r="H19" s="110">
        <v>426</v>
      </c>
      <c r="I19" s="14"/>
    </row>
    <row r="20" spans="2:9" s="98" customFormat="1" ht="14" hidden="1" customHeight="1" outlineLevel="1" x14ac:dyDescent="0.35">
      <c r="B20" s="99" t="s">
        <v>300</v>
      </c>
      <c r="C20" s="109">
        <v>1108</v>
      </c>
      <c r="D20" s="139" t="s">
        <v>100</v>
      </c>
      <c r="E20" s="110">
        <v>21</v>
      </c>
      <c r="F20" s="139" t="s">
        <v>100</v>
      </c>
      <c r="G20" s="139" t="s">
        <v>100</v>
      </c>
      <c r="H20" s="110">
        <v>1087</v>
      </c>
      <c r="I20" s="14"/>
    </row>
    <row r="21" spans="2:9" s="98" customFormat="1" ht="14" hidden="1" customHeight="1" outlineLevel="1" x14ac:dyDescent="0.35">
      <c r="B21" s="99" t="s">
        <v>301</v>
      </c>
      <c r="C21" s="109">
        <v>4790</v>
      </c>
      <c r="D21" s="110">
        <v>57</v>
      </c>
      <c r="E21" s="110">
        <v>731</v>
      </c>
      <c r="F21" s="110">
        <v>2260</v>
      </c>
      <c r="G21" s="110">
        <v>624</v>
      </c>
      <c r="H21" s="110">
        <v>1118</v>
      </c>
      <c r="I21" s="14"/>
    </row>
    <row r="22" spans="2:9" s="98" customFormat="1" ht="14" hidden="1" customHeight="1" outlineLevel="1" x14ac:dyDescent="0.35">
      <c r="B22" s="99" t="s">
        <v>302</v>
      </c>
      <c r="C22" s="109">
        <v>6396</v>
      </c>
      <c r="D22" s="110">
        <v>14</v>
      </c>
      <c r="E22" s="110">
        <v>242</v>
      </c>
      <c r="F22" s="110">
        <v>1738</v>
      </c>
      <c r="G22" s="110">
        <v>1379</v>
      </c>
      <c r="H22" s="110">
        <v>3023</v>
      </c>
      <c r="I22" s="14"/>
    </row>
    <row r="23" spans="2:9" s="98" customFormat="1" ht="14" hidden="1" customHeight="1" outlineLevel="1" x14ac:dyDescent="0.35">
      <c r="B23" s="99" t="s">
        <v>303</v>
      </c>
      <c r="C23" s="109">
        <v>11467</v>
      </c>
      <c r="D23" s="110">
        <v>38</v>
      </c>
      <c r="E23" s="110">
        <v>785</v>
      </c>
      <c r="F23" s="110">
        <v>3983</v>
      </c>
      <c r="G23" s="110">
        <v>2856</v>
      </c>
      <c r="H23" s="110">
        <v>3805</v>
      </c>
      <c r="I23" s="14"/>
    </row>
    <row r="24" spans="2:9" s="98" customFormat="1" ht="14" hidden="1" customHeight="1" outlineLevel="1" x14ac:dyDescent="0.35">
      <c r="B24" s="99" t="s">
        <v>304</v>
      </c>
      <c r="C24" s="109">
        <v>7473</v>
      </c>
      <c r="D24" s="110">
        <v>62</v>
      </c>
      <c r="E24" s="110">
        <v>791</v>
      </c>
      <c r="F24" s="110">
        <v>3112</v>
      </c>
      <c r="G24" s="110">
        <v>1173</v>
      </c>
      <c r="H24" s="110">
        <v>2335</v>
      </c>
      <c r="I24" s="14"/>
    </row>
    <row r="25" spans="2:9" s="98" customFormat="1" ht="14" hidden="1" customHeight="1" outlineLevel="1" x14ac:dyDescent="0.35">
      <c r="B25" s="99" t="s">
        <v>305</v>
      </c>
      <c r="C25" s="109">
        <v>3446</v>
      </c>
      <c r="D25" s="110">
        <v>6</v>
      </c>
      <c r="E25" s="110">
        <v>193</v>
      </c>
      <c r="F25" s="110">
        <v>1452</v>
      </c>
      <c r="G25" s="110">
        <v>1325</v>
      </c>
      <c r="H25" s="110">
        <v>470</v>
      </c>
      <c r="I25" s="14"/>
    </row>
    <row r="26" spans="2:9" s="98" customFormat="1" ht="14" hidden="1" customHeight="1" outlineLevel="1" x14ac:dyDescent="0.35">
      <c r="B26" s="99" t="s">
        <v>306</v>
      </c>
      <c r="C26" s="109">
        <v>13899</v>
      </c>
      <c r="D26" s="110">
        <v>226</v>
      </c>
      <c r="E26" s="110">
        <v>3011</v>
      </c>
      <c r="F26" s="110">
        <v>7397</v>
      </c>
      <c r="G26" s="110">
        <v>1484</v>
      </c>
      <c r="H26" s="110">
        <v>1781</v>
      </c>
      <c r="I26" s="14"/>
    </row>
    <row r="27" spans="2:9" s="98" customFormat="1" ht="14" hidden="1" customHeight="1" outlineLevel="1" x14ac:dyDescent="0.35">
      <c r="B27" s="99" t="s">
        <v>307</v>
      </c>
      <c r="C27" s="109">
        <v>5709</v>
      </c>
      <c r="D27" s="110">
        <v>1</v>
      </c>
      <c r="E27" s="110">
        <v>94</v>
      </c>
      <c r="F27" s="110">
        <v>563</v>
      </c>
      <c r="G27" s="110">
        <v>146</v>
      </c>
      <c r="H27" s="110">
        <v>4905</v>
      </c>
      <c r="I27" s="14"/>
    </row>
    <row r="28" spans="2:9" s="98" customFormat="1" ht="14" hidden="1" customHeight="1" outlineLevel="1" x14ac:dyDescent="0.35">
      <c r="B28" s="99" t="s">
        <v>308</v>
      </c>
      <c r="C28" s="109">
        <v>9384</v>
      </c>
      <c r="D28" s="110">
        <v>11</v>
      </c>
      <c r="E28" s="110">
        <v>394</v>
      </c>
      <c r="F28" s="110">
        <v>1380</v>
      </c>
      <c r="G28" s="110">
        <v>1795</v>
      </c>
      <c r="H28" s="110">
        <v>5804</v>
      </c>
      <c r="I28" s="14"/>
    </row>
    <row r="29" spans="2:9" s="98" customFormat="1" ht="14" hidden="1" customHeight="1" outlineLevel="1" x14ac:dyDescent="0.35">
      <c r="B29" s="99" t="s">
        <v>309</v>
      </c>
      <c r="C29" s="109">
        <v>5316</v>
      </c>
      <c r="D29" s="110">
        <v>10</v>
      </c>
      <c r="E29" s="110">
        <v>790</v>
      </c>
      <c r="F29" s="110">
        <v>2786</v>
      </c>
      <c r="G29" s="110">
        <v>833</v>
      </c>
      <c r="H29" s="110">
        <v>897</v>
      </c>
      <c r="I29" s="14"/>
    </row>
    <row r="30" spans="2:9" s="98" customFormat="1" ht="14" hidden="1" customHeight="1" outlineLevel="1" x14ac:dyDescent="0.35">
      <c r="B30" s="99" t="s">
        <v>310</v>
      </c>
      <c r="C30" s="109">
        <v>13589</v>
      </c>
      <c r="D30" s="110">
        <v>28</v>
      </c>
      <c r="E30" s="110">
        <v>234</v>
      </c>
      <c r="F30" s="110">
        <v>3178</v>
      </c>
      <c r="G30" s="110">
        <v>2964</v>
      </c>
      <c r="H30" s="110">
        <v>7185</v>
      </c>
      <c r="I30" s="14"/>
    </row>
    <row r="31" spans="2:9" s="98" customFormat="1" ht="14" hidden="1" customHeight="1" outlineLevel="1" x14ac:dyDescent="0.35">
      <c r="B31" s="99" t="s">
        <v>311</v>
      </c>
      <c r="C31" s="109">
        <v>2147</v>
      </c>
      <c r="D31" s="110">
        <v>21</v>
      </c>
      <c r="E31" s="110">
        <v>51</v>
      </c>
      <c r="F31" s="110">
        <v>582</v>
      </c>
      <c r="G31" s="110">
        <v>947</v>
      </c>
      <c r="H31" s="110">
        <v>546</v>
      </c>
      <c r="I31" s="14"/>
    </row>
    <row r="32" spans="2:9" s="98" customFormat="1" ht="14" hidden="1" customHeight="1" outlineLevel="1" x14ac:dyDescent="0.35">
      <c r="B32" s="99" t="s">
        <v>312</v>
      </c>
      <c r="C32" s="109">
        <v>3592</v>
      </c>
      <c r="D32" s="110">
        <v>30</v>
      </c>
      <c r="E32" s="110">
        <v>337</v>
      </c>
      <c r="F32" s="110">
        <v>676</v>
      </c>
      <c r="G32" s="110">
        <v>372</v>
      </c>
      <c r="H32" s="110">
        <v>2177</v>
      </c>
      <c r="I32" s="14"/>
    </row>
    <row r="33" spans="2:9" s="98" customFormat="1" ht="14" hidden="1" customHeight="1" outlineLevel="1" x14ac:dyDescent="0.35">
      <c r="B33" s="99" t="s">
        <v>313</v>
      </c>
      <c r="C33" s="109">
        <v>2324</v>
      </c>
      <c r="D33" s="110">
        <v>31</v>
      </c>
      <c r="E33" s="110">
        <v>245</v>
      </c>
      <c r="F33" s="110">
        <v>842</v>
      </c>
      <c r="G33" s="110">
        <v>188</v>
      </c>
      <c r="H33" s="110">
        <v>1018</v>
      </c>
      <c r="I33" s="14"/>
    </row>
    <row r="34" spans="2:9" s="98" customFormat="1" ht="14" hidden="1" customHeight="1" outlineLevel="1" x14ac:dyDescent="0.35">
      <c r="B34" s="99" t="s">
        <v>314</v>
      </c>
      <c r="C34" s="109">
        <v>3084</v>
      </c>
      <c r="D34" s="110">
        <v>90</v>
      </c>
      <c r="E34" s="110">
        <v>644</v>
      </c>
      <c r="F34" s="110">
        <v>1406</v>
      </c>
      <c r="G34" s="110">
        <v>454</v>
      </c>
      <c r="H34" s="110">
        <v>490</v>
      </c>
      <c r="I34" s="14"/>
    </row>
    <row r="35" spans="2:9" s="1" customFormat="1" ht="14" customHeight="1" collapsed="1" x14ac:dyDescent="0.3">
      <c r="B35" s="100" t="s">
        <v>57</v>
      </c>
      <c r="C35" s="61">
        <v>4987</v>
      </c>
      <c r="D35" s="78">
        <v>55</v>
      </c>
      <c r="E35" s="78">
        <v>357</v>
      </c>
      <c r="F35" s="78">
        <v>667</v>
      </c>
      <c r="G35" s="78">
        <v>407</v>
      </c>
      <c r="H35" s="78">
        <v>3501</v>
      </c>
    </row>
    <row r="36" spans="2:9" s="1" customFormat="1" ht="14" customHeight="1" x14ac:dyDescent="0.3">
      <c r="B36" s="100" t="s">
        <v>58</v>
      </c>
      <c r="C36" s="61">
        <v>11202</v>
      </c>
      <c r="D36" s="78">
        <v>106</v>
      </c>
      <c r="E36" s="78">
        <v>882</v>
      </c>
      <c r="F36" s="78">
        <v>4310</v>
      </c>
      <c r="G36" s="78">
        <v>2665</v>
      </c>
      <c r="H36" s="78">
        <v>3239</v>
      </c>
    </row>
    <row r="37" spans="2:9" s="1" customFormat="1" ht="14" customHeight="1" x14ac:dyDescent="0.3">
      <c r="B37" s="102" t="s">
        <v>49</v>
      </c>
      <c r="C37" s="61">
        <v>23049</v>
      </c>
      <c r="D37" s="78">
        <v>834</v>
      </c>
      <c r="E37" s="78">
        <v>4613</v>
      </c>
      <c r="F37" s="78">
        <v>8856</v>
      </c>
      <c r="G37" s="78">
        <v>4420</v>
      </c>
      <c r="H37" s="78">
        <v>4326</v>
      </c>
    </row>
    <row r="38" spans="2:9" s="1" customFormat="1" ht="14" customHeight="1" x14ac:dyDescent="0.3">
      <c r="B38" s="100" t="s">
        <v>50</v>
      </c>
      <c r="C38" s="61">
        <f>+C39+C40+C41</f>
        <v>137641</v>
      </c>
      <c r="D38" s="78">
        <f t="shared" ref="D38:H38" si="1">+D39+D40+D41</f>
        <v>2739</v>
      </c>
      <c r="E38" s="78">
        <f t="shared" si="1"/>
        <v>13932</v>
      </c>
      <c r="F38" s="78">
        <f t="shared" si="1"/>
        <v>22406</v>
      </c>
      <c r="G38" s="78">
        <f t="shared" si="1"/>
        <v>8597</v>
      </c>
      <c r="H38" s="78">
        <f t="shared" si="1"/>
        <v>89967</v>
      </c>
    </row>
    <row r="39" spans="2:9" s="1" customFormat="1" ht="14" hidden="1" customHeight="1" outlineLevel="1" x14ac:dyDescent="0.3">
      <c r="B39" s="99" t="s">
        <v>315</v>
      </c>
      <c r="C39" s="109">
        <v>8918</v>
      </c>
      <c r="D39" s="110">
        <v>336</v>
      </c>
      <c r="E39" s="110">
        <v>2052</v>
      </c>
      <c r="F39" s="110">
        <v>4375</v>
      </c>
      <c r="G39" s="110">
        <v>1512</v>
      </c>
      <c r="H39" s="110">
        <v>643</v>
      </c>
    </row>
    <row r="40" spans="2:9" s="1" customFormat="1" ht="14" hidden="1" customHeight="1" outlineLevel="1" x14ac:dyDescent="0.3">
      <c r="B40" s="99" t="s">
        <v>316</v>
      </c>
      <c r="C40" s="109">
        <v>28218</v>
      </c>
      <c r="D40" s="110">
        <v>1037</v>
      </c>
      <c r="E40" s="110">
        <v>6513</v>
      </c>
      <c r="F40" s="110">
        <v>11334</v>
      </c>
      <c r="G40" s="110">
        <v>4264</v>
      </c>
      <c r="H40" s="110">
        <v>5070</v>
      </c>
    </row>
    <row r="41" spans="2:9" s="1" customFormat="1" ht="14" hidden="1" customHeight="1" outlineLevel="1" x14ac:dyDescent="0.3">
      <c r="B41" s="99" t="s">
        <v>317</v>
      </c>
      <c r="C41" s="109">
        <v>100505</v>
      </c>
      <c r="D41" s="110">
        <v>1366</v>
      </c>
      <c r="E41" s="110">
        <v>5367</v>
      </c>
      <c r="F41" s="110">
        <v>6697</v>
      </c>
      <c r="G41" s="110">
        <v>2821</v>
      </c>
      <c r="H41" s="110">
        <v>84254</v>
      </c>
    </row>
    <row r="42" spans="2:9" ht="14" customHeight="1" collapsed="1" x14ac:dyDescent="0.2">
      <c r="B42" s="10" t="s">
        <v>51</v>
      </c>
      <c r="C42" s="58">
        <v>38283</v>
      </c>
      <c r="D42" s="14">
        <v>331</v>
      </c>
      <c r="E42" s="14">
        <v>2944</v>
      </c>
      <c r="F42" s="14">
        <v>7516</v>
      </c>
      <c r="G42" s="14">
        <v>4034</v>
      </c>
      <c r="H42" s="14">
        <v>23458</v>
      </c>
    </row>
    <row r="43" spans="2:9" ht="14" customHeight="1" x14ac:dyDescent="0.2">
      <c r="B43" s="10" t="s">
        <v>52</v>
      </c>
      <c r="C43" s="58">
        <v>25785</v>
      </c>
      <c r="D43" s="14">
        <v>527</v>
      </c>
      <c r="E43" s="14">
        <v>2319</v>
      </c>
      <c r="F43" s="14">
        <v>6456</v>
      </c>
      <c r="G43" s="14">
        <v>2986</v>
      </c>
      <c r="H43" s="14">
        <v>13497</v>
      </c>
    </row>
    <row r="44" spans="2:9" ht="14" customHeight="1" x14ac:dyDescent="0.2">
      <c r="B44" s="10" t="s">
        <v>61</v>
      </c>
      <c r="C44" s="58">
        <v>31548</v>
      </c>
      <c r="D44" s="14">
        <v>296</v>
      </c>
      <c r="E44" s="14">
        <v>1867</v>
      </c>
      <c r="F44" s="14">
        <v>7117</v>
      </c>
      <c r="G44" s="14">
        <v>5933</v>
      </c>
      <c r="H44" s="14">
        <v>16335</v>
      </c>
    </row>
    <row r="45" spans="2:9" ht="14" customHeight="1" x14ac:dyDescent="0.2">
      <c r="B45" s="10" t="s">
        <v>60</v>
      </c>
      <c r="C45" s="58">
        <v>53723</v>
      </c>
      <c r="D45" s="14">
        <v>366</v>
      </c>
      <c r="E45" s="14">
        <v>2754</v>
      </c>
      <c r="F45" s="14">
        <v>7527</v>
      </c>
      <c r="G45" s="14">
        <v>2343</v>
      </c>
      <c r="H45" s="14">
        <v>40733</v>
      </c>
    </row>
    <row r="46" spans="2:9" ht="14" customHeight="1" x14ac:dyDescent="0.2">
      <c r="B46" s="10" t="s">
        <v>59</v>
      </c>
      <c r="C46" s="58">
        <v>2263</v>
      </c>
      <c r="D46" s="14">
        <v>361</v>
      </c>
      <c r="E46" s="14">
        <v>593</v>
      </c>
      <c r="F46" s="14">
        <v>812</v>
      </c>
      <c r="G46" s="14">
        <v>497</v>
      </c>
      <c r="H46" s="56" t="s">
        <v>100</v>
      </c>
    </row>
    <row r="47" spans="2:9" ht="14" customHeight="1" x14ac:dyDescent="0.2">
      <c r="B47" s="10" t="s">
        <v>62</v>
      </c>
      <c r="C47" s="58">
        <v>29738</v>
      </c>
      <c r="D47" s="14">
        <v>1933</v>
      </c>
      <c r="E47" s="14">
        <v>5346</v>
      </c>
      <c r="F47" s="14">
        <v>9315</v>
      </c>
      <c r="G47" s="14">
        <v>5395</v>
      </c>
      <c r="H47" s="14">
        <v>7749</v>
      </c>
    </row>
    <row r="48" spans="2:9" ht="14" customHeight="1" x14ac:dyDescent="0.2">
      <c r="B48" s="10" t="s">
        <v>63</v>
      </c>
      <c r="C48" s="58">
        <v>46738</v>
      </c>
      <c r="D48" s="14">
        <v>354</v>
      </c>
      <c r="E48" s="14">
        <v>2055</v>
      </c>
      <c r="F48" s="14">
        <v>5060</v>
      </c>
      <c r="G48" s="14">
        <v>4135</v>
      </c>
      <c r="H48" s="14">
        <v>35134</v>
      </c>
    </row>
    <row r="49" spans="2:8" ht="14" customHeight="1" x14ac:dyDescent="0.2">
      <c r="B49" s="10" t="s">
        <v>69</v>
      </c>
      <c r="C49" s="58">
        <v>1517</v>
      </c>
      <c r="D49" s="14">
        <v>7</v>
      </c>
      <c r="E49" s="14">
        <v>284</v>
      </c>
      <c r="F49" s="14">
        <v>912</v>
      </c>
      <c r="G49" s="14">
        <v>314</v>
      </c>
      <c r="H49" s="56" t="s">
        <v>100</v>
      </c>
    </row>
    <row r="50" spans="2:8" ht="14" customHeight="1" x14ac:dyDescent="0.2">
      <c r="B50" s="10" t="s">
        <v>64</v>
      </c>
      <c r="C50" s="58">
        <v>7471</v>
      </c>
      <c r="D50" s="14">
        <v>165</v>
      </c>
      <c r="E50" s="14">
        <v>1559</v>
      </c>
      <c r="F50" s="14">
        <v>3161</v>
      </c>
      <c r="G50" s="14">
        <v>957</v>
      </c>
      <c r="H50" s="14">
        <v>1629</v>
      </c>
    </row>
    <row r="51" spans="2:8" ht="14" customHeight="1" x14ac:dyDescent="0.2">
      <c r="B51" s="10" t="s">
        <v>65</v>
      </c>
      <c r="C51" s="58">
        <v>35891</v>
      </c>
      <c r="D51" s="14">
        <v>486</v>
      </c>
      <c r="E51" s="14">
        <v>4049</v>
      </c>
      <c r="F51" s="14">
        <v>13082</v>
      </c>
      <c r="G51" s="14">
        <v>3734</v>
      </c>
      <c r="H51" s="14">
        <v>14540</v>
      </c>
    </row>
    <row r="52" spans="2:8" ht="14" customHeight="1" x14ac:dyDescent="0.2">
      <c r="B52" s="10" t="s">
        <v>66</v>
      </c>
      <c r="C52" s="58">
        <v>3739</v>
      </c>
      <c r="D52" s="14">
        <v>93</v>
      </c>
      <c r="E52" s="14">
        <v>595</v>
      </c>
      <c r="F52" s="14">
        <v>1261</v>
      </c>
      <c r="G52" s="14">
        <v>997</v>
      </c>
      <c r="H52" s="14">
        <v>793</v>
      </c>
    </row>
    <row r="53" spans="2:8" ht="14" customHeight="1" x14ac:dyDescent="0.2">
      <c r="B53" s="10" t="s">
        <v>67</v>
      </c>
      <c r="C53" s="58">
        <v>5910</v>
      </c>
      <c r="D53" s="14">
        <v>339</v>
      </c>
      <c r="E53" s="14">
        <v>1094</v>
      </c>
      <c r="F53" s="14">
        <v>2601</v>
      </c>
      <c r="G53" s="14">
        <v>1336</v>
      </c>
      <c r="H53" s="14">
        <v>540</v>
      </c>
    </row>
    <row r="54" spans="2:8" ht="14" customHeight="1" x14ac:dyDescent="0.2">
      <c r="B54" s="86" t="s">
        <v>68</v>
      </c>
      <c r="C54" s="175" t="s">
        <v>100</v>
      </c>
      <c r="D54" s="46" t="s">
        <v>100</v>
      </c>
      <c r="E54" s="46" t="s">
        <v>100</v>
      </c>
      <c r="F54" s="46" t="s">
        <v>100</v>
      </c>
      <c r="G54" s="46" t="s">
        <v>100</v>
      </c>
      <c r="H54" s="46" t="s">
        <v>100</v>
      </c>
    </row>
  </sheetData>
  <mergeCells count="9">
    <mergeCell ref="B2:H2"/>
    <mergeCell ref="B3:H3"/>
    <mergeCell ref="G4:H4"/>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ignoredErrors>
    <ignoredError sqref="C10"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I54"/>
  <sheetViews>
    <sheetView workbookViewId="0">
      <selection activeCell="C10" sqref="C10"/>
    </sheetView>
  </sheetViews>
  <sheetFormatPr defaultColWidth="9.1796875" defaultRowHeight="10.5" outlineLevelRow="1" x14ac:dyDescent="0.25"/>
  <cols>
    <col min="1" max="1" width="2.90625" style="10" customWidth="1"/>
    <col min="2" max="2" width="53.453125" style="10" customWidth="1"/>
    <col min="3" max="3" width="9.1796875" style="131" customWidth="1"/>
    <col min="4" max="7" width="9.1796875" style="11" customWidth="1"/>
    <col min="8" max="8" width="10.81640625" style="10" customWidth="1"/>
    <col min="9" max="182" width="9.1796875" style="10"/>
    <col min="183" max="183" width="51.1796875" style="10" customWidth="1"/>
    <col min="184" max="191" width="9.81640625" style="10" customWidth="1"/>
    <col min="192" max="438" width="9.1796875" style="10"/>
    <col min="439" max="439" width="51.1796875" style="10" customWidth="1"/>
    <col min="440" max="447" width="9.81640625" style="10" customWidth="1"/>
    <col min="448" max="694" width="9.1796875" style="10"/>
    <col min="695" max="695" width="51.1796875" style="10" customWidth="1"/>
    <col min="696" max="703" width="9.81640625" style="10" customWidth="1"/>
    <col min="704" max="950" width="9.1796875" style="10"/>
    <col min="951" max="951" width="51.1796875" style="10" customWidth="1"/>
    <col min="952" max="959" width="9.81640625" style="10" customWidth="1"/>
    <col min="960" max="1206" width="9.1796875" style="10"/>
    <col min="1207" max="1207" width="51.1796875" style="10" customWidth="1"/>
    <col min="1208" max="1215" width="9.81640625" style="10" customWidth="1"/>
    <col min="1216" max="1462" width="9.1796875" style="10"/>
    <col min="1463" max="1463" width="51.1796875" style="10" customWidth="1"/>
    <col min="1464" max="1471" width="9.81640625" style="10" customWidth="1"/>
    <col min="1472" max="1718" width="9.1796875" style="10"/>
    <col min="1719" max="1719" width="51.1796875" style="10" customWidth="1"/>
    <col min="1720" max="1727" width="9.81640625" style="10" customWidth="1"/>
    <col min="1728" max="1974" width="9.1796875" style="10"/>
    <col min="1975" max="1975" width="51.1796875" style="10" customWidth="1"/>
    <col min="1976" max="1983" width="9.81640625" style="10" customWidth="1"/>
    <col min="1984" max="2230" width="9.1796875" style="10"/>
    <col min="2231" max="2231" width="51.1796875" style="10" customWidth="1"/>
    <col min="2232" max="2239" width="9.81640625" style="10" customWidth="1"/>
    <col min="2240" max="2486" width="9.1796875" style="10"/>
    <col min="2487" max="2487" width="51.1796875" style="10" customWidth="1"/>
    <col min="2488" max="2495" width="9.81640625" style="10" customWidth="1"/>
    <col min="2496" max="2742" width="9.1796875" style="10"/>
    <col min="2743" max="2743" width="51.1796875" style="10" customWidth="1"/>
    <col min="2744" max="2751" width="9.81640625" style="10" customWidth="1"/>
    <col min="2752" max="2998" width="9.1796875" style="10"/>
    <col min="2999" max="2999" width="51.1796875" style="10" customWidth="1"/>
    <col min="3000" max="3007" width="9.81640625" style="10" customWidth="1"/>
    <col min="3008" max="3254" width="9.1796875" style="10"/>
    <col min="3255" max="3255" width="51.1796875" style="10" customWidth="1"/>
    <col min="3256" max="3263" width="9.81640625" style="10" customWidth="1"/>
    <col min="3264" max="3510" width="9.1796875" style="10"/>
    <col min="3511" max="3511" width="51.1796875" style="10" customWidth="1"/>
    <col min="3512" max="3519" width="9.81640625" style="10" customWidth="1"/>
    <col min="3520" max="3766" width="9.1796875" style="10"/>
    <col min="3767" max="3767" width="51.1796875" style="10" customWidth="1"/>
    <col min="3768" max="3775" width="9.81640625" style="10" customWidth="1"/>
    <col min="3776" max="4022" width="9.1796875" style="10"/>
    <col min="4023" max="4023" width="51.1796875" style="10" customWidth="1"/>
    <col min="4024" max="4031" width="9.81640625" style="10" customWidth="1"/>
    <col min="4032" max="4278" width="9.1796875" style="10"/>
    <col min="4279" max="4279" width="51.1796875" style="10" customWidth="1"/>
    <col min="4280" max="4287" width="9.81640625" style="10" customWidth="1"/>
    <col min="4288" max="4534" width="9.1796875" style="10"/>
    <col min="4535" max="4535" width="51.1796875" style="10" customWidth="1"/>
    <col min="4536" max="4543" width="9.81640625" style="10" customWidth="1"/>
    <col min="4544" max="4790" width="9.1796875" style="10"/>
    <col min="4791" max="4791" width="51.1796875" style="10" customWidth="1"/>
    <col min="4792" max="4799" width="9.81640625" style="10" customWidth="1"/>
    <col min="4800" max="5046" width="9.1796875" style="10"/>
    <col min="5047" max="5047" width="51.1796875" style="10" customWidth="1"/>
    <col min="5048" max="5055" width="9.81640625" style="10" customWidth="1"/>
    <col min="5056" max="5302" width="9.1796875" style="10"/>
    <col min="5303" max="5303" width="51.1796875" style="10" customWidth="1"/>
    <col min="5304" max="5311" width="9.81640625" style="10" customWidth="1"/>
    <col min="5312" max="5558" width="9.1796875" style="10"/>
    <col min="5559" max="5559" width="51.1796875" style="10" customWidth="1"/>
    <col min="5560" max="5567" width="9.81640625" style="10" customWidth="1"/>
    <col min="5568" max="5814" width="9.1796875" style="10"/>
    <col min="5815" max="5815" width="51.1796875" style="10" customWidth="1"/>
    <col min="5816" max="5823" width="9.81640625" style="10" customWidth="1"/>
    <col min="5824" max="6070" width="9.1796875" style="10"/>
    <col min="6071" max="6071" width="51.1796875" style="10" customWidth="1"/>
    <col min="6072" max="6079" width="9.81640625" style="10" customWidth="1"/>
    <col min="6080" max="6326" width="9.1796875" style="10"/>
    <col min="6327" max="6327" width="51.1796875" style="10" customWidth="1"/>
    <col min="6328" max="6335" width="9.81640625" style="10" customWidth="1"/>
    <col min="6336" max="6582" width="9.1796875" style="10"/>
    <col min="6583" max="6583" width="51.1796875" style="10" customWidth="1"/>
    <col min="6584" max="6591" width="9.81640625" style="10" customWidth="1"/>
    <col min="6592" max="6838" width="9.1796875" style="10"/>
    <col min="6839" max="6839" width="51.1796875" style="10" customWidth="1"/>
    <col min="6840" max="6847" width="9.81640625" style="10" customWidth="1"/>
    <col min="6848" max="7094" width="9.1796875" style="10"/>
    <col min="7095" max="7095" width="51.1796875" style="10" customWidth="1"/>
    <col min="7096" max="7103" width="9.81640625" style="10" customWidth="1"/>
    <col min="7104" max="7350" width="9.1796875" style="10"/>
    <col min="7351" max="7351" width="51.1796875" style="10" customWidth="1"/>
    <col min="7352" max="7359" width="9.81640625" style="10" customWidth="1"/>
    <col min="7360" max="7606" width="9.1796875" style="10"/>
    <col min="7607" max="7607" width="51.1796875" style="10" customWidth="1"/>
    <col min="7608" max="7615" width="9.81640625" style="10" customWidth="1"/>
    <col min="7616" max="7862" width="9.1796875" style="10"/>
    <col min="7863" max="7863" width="51.1796875" style="10" customWidth="1"/>
    <col min="7864" max="7871" width="9.81640625" style="10" customWidth="1"/>
    <col min="7872" max="8118" width="9.1796875" style="10"/>
    <col min="8119" max="8119" width="51.1796875" style="10" customWidth="1"/>
    <col min="8120" max="8127" width="9.81640625" style="10" customWidth="1"/>
    <col min="8128" max="8374" width="9.1796875" style="10"/>
    <col min="8375" max="8375" width="51.1796875" style="10" customWidth="1"/>
    <col min="8376" max="8383" width="9.81640625" style="10" customWidth="1"/>
    <col min="8384" max="8630" width="9.1796875" style="10"/>
    <col min="8631" max="8631" width="51.1796875" style="10" customWidth="1"/>
    <col min="8632" max="8639" width="9.81640625" style="10" customWidth="1"/>
    <col min="8640" max="8886" width="9.1796875" style="10"/>
    <col min="8887" max="8887" width="51.1796875" style="10" customWidth="1"/>
    <col min="8888" max="8895" width="9.81640625" style="10" customWidth="1"/>
    <col min="8896" max="9142" width="9.1796875" style="10"/>
    <col min="9143" max="9143" width="51.1796875" style="10" customWidth="1"/>
    <col min="9144" max="9151" width="9.81640625" style="10" customWidth="1"/>
    <col min="9152" max="9398" width="9.1796875" style="10"/>
    <col min="9399" max="9399" width="51.1796875" style="10" customWidth="1"/>
    <col min="9400" max="9407" width="9.81640625" style="10" customWidth="1"/>
    <col min="9408" max="9654" width="9.1796875" style="10"/>
    <col min="9655" max="9655" width="51.1796875" style="10" customWidth="1"/>
    <col min="9656" max="9663" width="9.81640625" style="10" customWidth="1"/>
    <col min="9664" max="9910" width="9.1796875" style="10"/>
    <col min="9911" max="9911" width="51.1796875" style="10" customWidth="1"/>
    <col min="9912" max="9919" width="9.81640625" style="10" customWidth="1"/>
    <col min="9920" max="10166" width="9.1796875" style="10"/>
    <col min="10167" max="10167" width="51.1796875" style="10" customWidth="1"/>
    <col min="10168" max="10175" width="9.81640625" style="10" customWidth="1"/>
    <col min="10176" max="10422" width="9.1796875" style="10"/>
    <col min="10423" max="10423" width="51.1796875" style="10" customWidth="1"/>
    <col min="10424" max="10431" width="9.81640625" style="10" customWidth="1"/>
    <col min="10432" max="10678" width="9.1796875" style="10"/>
    <col min="10679" max="10679" width="51.1796875" style="10" customWidth="1"/>
    <col min="10680" max="10687" width="9.81640625" style="10" customWidth="1"/>
    <col min="10688" max="10934" width="9.1796875" style="10"/>
    <col min="10935" max="10935" width="51.1796875" style="10" customWidth="1"/>
    <col min="10936" max="10943" width="9.81640625" style="10" customWidth="1"/>
    <col min="10944" max="11190" width="9.1796875" style="10"/>
    <col min="11191" max="11191" width="51.1796875" style="10" customWidth="1"/>
    <col min="11192" max="11199" width="9.81640625" style="10" customWidth="1"/>
    <col min="11200" max="11446" width="9.1796875" style="10"/>
    <col min="11447" max="11447" width="51.1796875" style="10" customWidth="1"/>
    <col min="11448" max="11455" width="9.81640625" style="10" customWidth="1"/>
    <col min="11456" max="11702" width="9.1796875" style="10"/>
    <col min="11703" max="11703" width="51.1796875" style="10" customWidth="1"/>
    <col min="11704" max="11711" width="9.81640625" style="10" customWidth="1"/>
    <col min="11712" max="11958" width="9.1796875" style="10"/>
    <col min="11959" max="11959" width="51.1796875" style="10" customWidth="1"/>
    <col min="11960" max="11967" width="9.81640625" style="10" customWidth="1"/>
    <col min="11968" max="12214" width="9.1796875" style="10"/>
    <col min="12215" max="12215" width="51.1796875" style="10" customWidth="1"/>
    <col min="12216" max="12223" width="9.81640625" style="10" customWidth="1"/>
    <col min="12224" max="12470" width="9.1796875" style="10"/>
    <col min="12471" max="12471" width="51.1796875" style="10" customWidth="1"/>
    <col min="12472" max="12479" width="9.81640625" style="10" customWidth="1"/>
    <col min="12480" max="12726" width="9.1796875" style="10"/>
    <col min="12727" max="12727" width="51.1796875" style="10" customWidth="1"/>
    <col min="12728" max="12735" width="9.81640625" style="10" customWidth="1"/>
    <col min="12736" max="12982" width="9.1796875" style="10"/>
    <col min="12983" max="12983" width="51.1796875" style="10" customWidth="1"/>
    <col min="12984" max="12991" width="9.81640625" style="10" customWidth="1"/>
    <col min="12992" max="13238" width="9.1796875" style="10"/>
    <col min="13239" max="13239" width="51.1796875" style="10" customWidth="1"/>
    <col min="13240" max="13247" width="9.81640625" style="10" customWidth="1"/>
    <col min="13248" max="13494" width="9.1796875" style="10"/>
    <col min="13495" max="13495" width="51.1796875" style="10" customWidth="1"/>
    <col min="13496" max="13503" width="9.81640625" style="10" customWidth="1"/>
    <col min="13504" max="13750" width="9.1796875" style="10"/>
    <col min="13751" max="13751" width="51.1796875" style="10" customWidth="1"/>
    <col min="13752" max="13759" width="9.81640625" style="10" customWidth="1"/>
    <col min="13760" max="14006" width="9.1796875" style="10"/>
    <col min="14007" max="14007" width="51.1796875" style="10" customWidth="1"/>
    <col min="14008" max="14015" width="9.81640625" style="10" customWidth="1"/>
    <col min="14016" max="14262" width="9.1796875" style="10"/>
    <col min="14263" max="14263" width="51.1796875" style="10" customWidth="1"/>
    <col min="14264" max="14271" width="9.81640625" style="10" customWidth="1"/>
    <col min="14272" max="14518" width="9.1796875" style="10"/>
    <col min="14519" max="14519" width="51.1796875" style="10" customWidth="1"/>
    <col min="14520" max="14527" width="9.81640625" style="10" customWidth="1"/>
    <col min="14528" max="14774" width="9.1796875" style="10"/>
    <col min="14775" max="14775" width="51.1796875" style="10" customWidth="1"/>
    <col min="14776" max="14783" width="9.81640625" style="10" customWidth="1"/>
    <col min="14784" max="15030" width="9.1796875" style="10"/>
    <col min="15031" max="15031" width="51.1796875" style="10" customWidth="1"/>
    <col min="15032" max="15039" width="9.81640625" style="10" customWidth="1"/>
    <col min="15040" max="15286" width="9.1796875" style="10"/>
    <col min="15287" max="15287" width="51.1796875" style="10" customWidth="1"/>
    <col min="15288" max="15295" width="9.81640625" style="10" customWidth="1"/>
    <col min="15296" max="15542" width="9.1796875" style="10"/>
    <col min="15543" max="15543" width="51.1796875" style="10" customWidth="1"/>
    <col min="15544" max="15551" width="9.81640625" style="10" customWidth="1"/>
    <col min="15552" max="15798" width="9.1796875" style="10"/>
    <col min="15799" max="15799" width="51.1796875" style="10" customWidth="1"/>
    <col min="15800" max="15807" width="9.81640625" style="10" customWidth="1"/>
    <col min="15808" max="16054" width="9.1796875" style="10"/>
    <col min="16055" max="16055" width="51.1796875" style="10" customWidth="1"/>
    <col min="16056" max="16063" width="9.81640625" style="10" customWidth="1"/>
    <col min="16064" max="16384" width="9.1796875" style="10"/>
  </cols>
  <sheetData>
    <row r="1" spans="2:9" s="1" customFormat="1" ht="17.25" customHeight="1" x14ac:dyDescent="0.3">
      <c r="B1" s="40"/>
      <c r="C1" s="41"/>
      <c r="D1" s="42"/>
      <c r="H1" s="36" t="s">
        <v>224</v>
      </c>
    </row>
    <row r="2" spans="2:9" s="1" customFormat="1" ht="28.5" customHeight="1" x14ac:dyDescent="0.3">
      <c r="B2" s="176" t="s">
        <v>225</v>
      </c>
      <c r="C2" s="176"/>
      <c r="D2" s="176"/>
      <c r="E2" s="176"/>
      <c r="F2" s="176"/>
      <c r="G2" s="176"/>
      <c r="H2" s="176"/>
    </row>
    <row r="3" spans="2:9" s="1" customFormat="1" ht="15.75" customHeight="1" x14ac:dyDescent="0.3">
      <c r="B3" s="177">
        <v>2020</v>
      </c>
      <c r="C3" s="177"/>
      <c r="D3" s="177"/>
      <c r="E3" s="177"/>
      <c r="F3" s="177"/>
      <c r="G3" s="177"/>
      <c r="H3" s="177"/>
    </row>
    <row r="4" spans="2:9" ht="15" customHeight="1" x14ac:dyDescent="0.25">
      <c r="B4" s="10" t="s">
        <v>115</v>
      </c>
      <c r="H4" s="11" t="s">
        <v>120</v>
      </c>
    </row>
    <row r="5" spans="2:9" ht="18.649999999999999" customHeight="1" x14ac:dyDescent="0.2">
      <c r="B5" s="37" t="s">
        <v>76</v>
      </c>
      <c r="C5" s="179" t="s">
        <v>0</v>
      </c>
      <c r="D5" s="178" t="s">
        <v>54</v>
      </c>
      <c r="E5" s="178" t="s">
        <v>44</v>
      </c>
      <c r="F5" s="178" t="s">
        <v>45</v>
      </c>
      <c r="G5" s="178" t="s">
        <v>55</v>
      </c>
      <c r="H5" s="178" t="s">
        <v>56</v>
      </c>
    </row>
    <row r="6" spans="2:9" ht="15" customHeight="1" x14ac:dyDescent="0.25">
      <c r="B6" s="43" t="s">
        <v>46</v>
      </c>
      <c r="C6" s="196"/>
      <c r="D6" s="180"/>
      <c r="E6" s="180"/>
      <c r="F6" s="180"/>
      <c r="G6" s="180"/>
      <c r="H6" s="180"/>
    </row>
    <row r="7" spans="2:9" s="40" customFormat="1" ht="14" customHeight="1" x14ac:dyDescent="0.25">
      <c r="B7" s="40" t="s">
        <v>0</v>
      </c>
      <c r="C7" s="71">
        <f>+'Q36'!C7*1000/'Q38'!C7</f>
        <v>372.7556946821087</v>
      </c>
      <c r="D7" s="71">
        <f>+'Q36'!D7*1000/'Q38'!D7</f>
        <v>394.95425029516025</v>
      </c>
      <c r="E7" s="71">
        <f>+'Q36'!E7*1000/'Q38'!E7</f>
        <v>334.15453862184535</v>
      </c>
      <c r="F7" s="71">
        <f>+'Q36'!F7*1000/'Q38'!F7</f>
        <v>316.19230248525321</v>
      </c>
      <c r="G7" s="71">
        <f>+'Q36'!G7*1000/'Q38'!G7</f>
        <v>389.30548973669505</v>
      </c>
      <c r="H7" s="71">
        <f>+'Q36'!H7*1000/'Q38'!H7</f>
        <v>403.7278873896189</v>
      </c>
    </row>
    <row r="8" spans="2:9" ht="14" customHeight="1" x14ac:dyDescent="0.2">
      <c r="B8" s="10" t="s">
        <v>53</v>
      </c>
      <c r="C8" s="71">
        <f>+'Q36'!C8*1000/'Q38'!C8</f>
        <v>142.99595227950573</v>
      </c>
      <c r="D8" s="34">
        <f>+'Q36'!D8*1000/'Q38'!D8</f>
        <v>205.34297520661144</v>
      </c>
      <c r="E8" s="34">
        <f>+'Q36'!E8*1000/'Q38'!E8</f>
        <v>282.84810126582289</v>
      </c>
      <c r="F8" s="34">
        <f>+'Q36'!F8*1000/'Q38'!F8</f>
        <v>126.54571026722921</v>
      </c>
      <c r="G8" s="34">
        <f>+'Q36'!G8*1000/'Q38'!G8</f>
        <v>59.233211233211236</v>
      </c>
      <c r="H8" s="34">
        <f>+'Q36'!H8*1000/'Q38'!H8</f>
        <v>148.14520547945204</v>
      </c>
    </row>
    <row r="9" spans="2:9" ht="14" customHeight="1" x14ac:dyDescent="0.2">
      <c r="B9" s="10" t="s">
        <v>47</v>
      </c>
      <c r="C9" s="71">
        <f>+'Q36'!C9*1000/'Q38'!C9</f>
        <v>575.14810045074069</v>
      </c>
      <c r="D9" s="34">
        <f>+'Q36'!D9*1000/'Q38'!D9</f>
        <v>586.54098360655723</v>
      </c>
      <c r="E9" s="34">
        <f>+'Q36'!E9*1000/'Q38'!E9</f>
        <v>980.84057971014488</v>
      </c>
      <c r="F9" s="34">
        <f>+'Q36'!F9*1000/'Q38'!F9</f>
        <v>170.54330708661413</v>
      </c>
      <c r="G9" s="34">
        <f>+'Q36'!G9*1000/'Q38'!G9</f>
        <v>65.92366412213741</v>
      </c>
      <c r="H9" s="34">
        <f>+'Q36'!H9*1000/'Q38'!H9</f>
        <v>751.60571428571427</v>
      </c>
    </row>
    <row r="10" spans="2:9" ht="14" customHeight="1" x14ac:dyDescent="0.2">
      <c r="B10" s="10" t="s">
        <v>48</v>
      </c>
      <c r="C10" s="71">
        <f>+'Q36'!C10*1000/'Q38'!C10</f>
        <v>337.8996817528938</v>
      </c>
      <c r="D10" s="34">
        <f>+'Q36'!D10*1000/'Q38'!D10</f>
        <v>347.35788262370539</v>
      </c>
      <c r="E10" s="34">
        <f>+'Q36'!E10*1000/'Q38'!E10</f>
        <v>273.03226075358441</v>
      </c>
      <c r="F10" s="34">
        <f>+'Q36'!F10*1000/'Q38'!F10</f>
        <v>245.80572737686137</v>
      </c>
      <c r="G10" s="34">
        <f>+'Q36'!G10*1000/'Q38'!G10</f>
        <v>365.72290781301069</v>
      </c>
      <c r="H10" s="34">
        <f>+'Q36'!H10*1000/'Q38'!H10</f>
        <v>431.81711303549923</v>
      </c>
    </row>
    <row r="11" spans="2:9" s="98" customFormat="1" ht="14" hidden="1" customHeight="1" outlineLevel="1" x14ac:dyDescent="0.35">
      <c r="B11" s="99" t="s">
        <v>291</v>
      </c>
      <c r="C11" s="136">
        <f>+'Q36'!C11*1000/'Q38'!C11</f>
        <v>170.48022598870043</v>
      </c>
      <c r="D11" s="135">
        <f>+'Q36'!D11*1000/'Q38'!D11</f>
        <v>223.01041666666663</v>
      </c>
      <c r="E11" s="135">
        <f>+'Q36'!E11*1000/'Q38'!E11</f>
        <v>212.54491017964071</v>
      </c>
      <c r="F11" s="135">
        <f>+'Q36'!F11*1000/'Q38'!F11</f>
        <v>175.28299083931668</v>
      </c>
      <c r="G11" s="135">
        <f>+'Q36'!G11*1000/'Q38'!G11</f>
        <v>156.784667802385</v>
      </c>
      <c r="H11" s="135">
        <f>+'Q36'!H11*1000/'Q38'!H11</f>
        <v>160.13774628413412</v>
      </c>
      <c r="I11" s="14"/>
    </row>
    <row r="12" spans="2:9" s="98" customFormat="1" ht="14" hidden="1" customHeight="1" outlineLevel="1" x14ac:dyDescent="0.35">
      <c r="B12" s="99" t="s">
        <v>292</v>
      </c>
      <c r="C12" s="136">
        <f>+'Q36'!C12*1000/'Q38'!C12</f>
        <v>182.21463289843948</v>
      </c>
      <c r="D12" s="135">
        <f>+'Q36'!D12*1000/'Q38'!D12</f>
        <v>98.53125</v>
      </c>
      <c r="E12" s="135">
        <f>+'Q36'!E12*1000/'Q38'!E12</f>
        <v>190.76190476190473</v>
      </c>
      <c r="F12" s="135">
        <f>+'Q36'!F12*1000/'Q38'!F12</f>
        <v>172.84785276073609</v>
      </c>
      <c r="G12" s="135">
        <f>+'Q36'!G12*1000/'Q38'!G12</f>
        <v>75.017543859649123</v>
      </c>
      <c r="H12" s="135">
        <f>+'Q36'!H12*1000/'Q38'!H12</f>
        <v>200.98362774666091</v>
      </c>
      <c r="I12" s="14"/>
    </row>
    <row r="13" spans="2:9" s="98" customFormat="1" ht="14" hidden="1" customHeight="1" outlineLevel="1" x14ac:dyDescent="0.35">
      <c r="B13" s="99" t="s">
        <v>293</v>
      </c>
      <c r="C13" s="136">
        <f>+'Q36'!C13*1000/'Q38'!C13</f>
        <v>724.38936170212764</v>
      </c>
      <c r="D13" s="149" t="s">
        <v>100</v>
      </c>
      <c r="E13" s="149" t="s">
        <v>100</v>
      </c>
      <c r="F13" s="149" t="s">
        <v>100</v>
      </c>
      <c r="G13" s="135">
        <f>+'Q36'!G13*1000/'Q38'!G13</f>
        <v>724.38936170212764</v>
      </c>
      <c r="H13" s="149" t="s">
        <v>100</v>
      </c>
      <c r="I13" s="14"/>
    </row>
    <row r="14" spans="2:9" s="98" customFormat="1" ht="14" hidden="1" customHeight="1" outlineLevel="1" x14ac:dyDescent="0.35">
      <c r="B14" s="99" t="s">
        <v>294</v>
      </c>
      <c r="C14" s="136">
        <f>+'Q36'!C14*1000/'Q38'!C14</f>
        <v>218.9412556808619</v>
      </c>
      <c r="D14" s="135">
        <f>+'Q36'!D14*1000/'Q38'!D14</f>
        <v>513.22222222222229</v>
      </c>
      <c r="E14" s="135">
        <f>+'Q36'!E14*1000/'Q38'!E14</f>
        <v>334.28686868686867</v>
      </c>
      <c r="F14" s="135">
        <f>+'Q36'!F14*1000/'Q38'!F14</f>
        <v>258.73997979117536</v>
      </c>
      <c r="G14" s="135">
        <f>+'Q36'!G14*1000/'Q38'!G14</f>
        <v>73.518248175182492</v>
      </c>
      <c r="H14" s="135">
        <f>+'Q36'!H14*1000/'Q38'!H14</f>
        <v>154.54324942791763</v>
      </c>
      <c r="I14" s="14"/>
    </row>
    <row r="15" spans="2:9" s="98" customFormat="1" ht="14" hidden="1" customHeight="1" outlineLevel="1" x14ac:dyDescent="0.35">
      <c r="B15" s="99" t="s">
        <v>295</v>
      </c>
      <c r="C15" s="136">
        <f>+'Q36'!C15*1000/'Q38'!C15</f>
        <v>134.97158200939802</v>
      </c>
      <c r="D15" s="135">
        <f>+'Q36'!D15*1000/'Q38'!D15</f>
        <v>272.66666666666674</v>
      </c>
      <c r="E15" s="135">
        <f>+'Q36'!E15*1000/'Q38'!E15</f>
        <v>175.3367346938775</v>
      </c>
      <c r="F15" s="135">
        <f>+'Q36'!F15*1000/'Q38'!F15</f>
        <v>119.72290388548059</v>
      </c>
      <c r="G15" s="135">
        <f>+'Q36'!G15*1000/'Q38'!G15</f>
        <v>87.372759856630807</v>
      </c>
      <c r="H15" s="135">
        <f>+'Q36'!H15*1000/'Q38'!H15</f>
        <v>181.23622881355934</v>
      </c>
      <c r="I15" s="14"/>
    </row>
    <row r="16" spans="2:9" s="98" customFormat="1" ht="14" hidden="1" customHeight="1" outlineLevel="1" x14ac:dyDescent="0.35">
      <c r="B16" s="99" t="s">
        <v>296</v>
      </c>
      <c r="C16" s="136">
        <f>+'Q36'!C16*1000/'Q38'!C16</f>
        <v>241.27768195929636</v>
      </c>
      <c r="D16" s="135">
        <f>+'Q36'!D16*1000/'Q38'!D16</f>
        <v>129.7777777777778</v>
      </c>
      <c r="E16" s="135">
        <f>+'Q36'!E16*1000/'Q38'!E16</f>
        <v>176.7215189873418</v>
      </c>
      <c r="F16" s="135">
        <f>+'Q36'!F16*1000/'Q38'!F16</f>
        <v>78.229729729729712</v>
      </c>
      <c r="G16" s="135">
        <f>+'Q36'!G16*1000/'Q38'!G16</f>
        <v>513.13333333333344</v>
      </c>
      <c r="H16" s="135">
        <f>+'Q36'!H16*1000/'Q38'!H16</f>
        <v>371.85453359425964</v>
      </c>
      <c r="I16" s="14"/>
    </row>
    <row r="17" spans="2:9" s="98" customFormat="1" ht="14" hidden="1" customHeight="1" outlineLevel="1" x14ac:dyDescent="0.35">
      <c r="B17" s="99" t="s">
        <v>297</v>
      </c>
      <c r="C17" s="136">
        <f>+'Q36'!C17*1000/'Q38'!C17</f>
        <v>412.61252485089466</v>
      </c>
      <c r="D17" s="135">
        <f>+'Q36'!D17*1000/'Q38'!D17</f>
        <v>478.73684210526324</v>
      </c>
      <c r="E17" s="135">
        <f>+'Q36'!E17*1000/'Q38'!E17</f>
        <v>266.49117647058824</v>
      </c>
      <c r="F17" s="135">
        <f>+'Q36'!F17*1000/'Q38'!F17</f>
        <v>143.71478347436536</v>
      </c>
      <c r="G17" s="135">
        <f>+'Q36'!G17*1000/'Q38'!G17</f>
        <v>173.75476992143658</v>
      </c>
      <c r="H17" s="135">
        <f>+'Q36'!H17*1000/'Q38'!H17</f>
        <v>1589.1846689895469</v>
      </c>
      <c r="I17" s="14"/>
    </row>
    <row r="18" spans="2:9" s="98" customFormat="1" ht="14" hidden="1" customHeight="1" outlineLevel="1" x14ac:dyDescent="0.35">
      <c r="B18" s="99" t="s">
        <v>298</v>
      </c>
      <c r="C18" s="136">
        <f>+'Q36'!C18*1000/'Q38'!C18</f>
        <v>149.12826198192059</v>
      </c>
      <c r="D18" s="135">
        <f>+'Q36'!D18*1000/'Q38'!D18</f>
        <v>159.5714285714285</v>
      </c>
      <c r="E18" s="135">
        <f>+'Q36'!E18*1000/'Q38'!E18</f>
        <v>324.87586206896549</v>
      </c>
      <c r="F18" s="135">
        <f>+'Q36'!F18*1000/'Q38'!F18</f>
        <v>121.66723187791439</v>
      </c>
      <c r="G18" s="135">
        <f>+'Q36'!G18*1000/'Q38'!G18</f>
        <v>195.05488157134604</v>
      </c>
      <c r="H18" s="135">
        <f>+'Q36'!H18*1000/'Q38'!H18</f>
        <v>124.12949194547707</v>
      </c>
      <c r="I18" s="14"/>
    </row>
    <row r="19" spans="2:9" s="98" customFormat="1" ht="14" hidden="1" customHeight="1" outlineLevel="1" x14ac:dyDescent="0.35">
      <c r="B19" s="99" t="s">
        <v>299</v>
      </c>
      <c r="C19" s="136">
        <f>+'Q36'!C19*1000/'Q38'!C19</f>
        <v>393.02613941018751</v>
      </c>
      <c r="D19" s="135">
        <f>+'Q36'!D19*1000/'Q38'!D19</f>
        <v>275.47368421052624</v>
      </c>
      <c r="E19" s="135">
        <f>+'Q36'!E19*1000/'Q38'!E19</f>
        <v>117.83082706766916</v>
      </c>
      <c r="F19" s="135">
        <f>+'Q36'!F19*1000/'Q38'!F19</f>
        <v>102.86558345642543</v>
      </c>
      <c r="G19" s="135">
        <f>+'Q36'!G19*1000/'Q38'!G19</f>
        <v>861.25961538461536</v>
      </c>
      <c r="H19" s="135">
        <f>+'Q36'!H19*1000/'Q38'!H19</f>
        <v>916.91784037558682</v>
      </c>
      <c r="I19" s="14"/>
    </row>
    <row r="20" spans="2:9" s="98" customFormat="1" ht="14" hidden="1" customHeight="1" outlineLevel="1" x14ac:dyDescent="0.35">
      <c r="B20" s="99" t="s">
        <v>300</v>
      </c>
      <c r="C20" s="136">
        <f>+'Q36'!C20*1000/'Q38'!C20</f>
        <v>1216.6480144404331</v>
      </c>
      <c r="D20" s="149" t="s">
        <v>100</v>
      </c>
      <c r="E20" s="135">
        <f>+'Q36'!E20*1000/'Q38'!E20</f>
        <v>208.9047619047619</v>
      </c>
      <c r="F20" s="149" t="s">
        <v>100</v>
      </c>
      <c r="G20" s="149" t="s">
        <v>100</v>
      </c>
      <c r="H20" s="135">
        <f>+'Q36'!H20*1000/'Q38'!H20</f>
        <v>1236.1168353265869</v>
      </c>
      <c r="I20" s="14"/>
    </row>
    <row r="21" spans="2:9" s="98" customFormat="1" ht="14" hidden="1" customHeight="1" outlineLevel="1" x14ac:dyDescent="0.35">
      <c r="B21" s="99" t="s">
        <v>301</v>
      </c>
      <c r="C21" s="136">
        <f>+'Q36'!C21*1000/'Q38'!C21</f>
        <v>368.71899791231743</v>
      </c>
      <c r="D21" s="135">
        <f>+'Q36'!D21*1000/'Q38'!D21</f>
        <v>255.96491228070158</v>
      </c>
      <c r="E21" s="135">
        <f>+'Q36'!E21*1000/'Q38'!E21</f>
        <v>311.16689466484246</v>
      </c>
      <c r="F21" s="135">
        <f>+'Q36'!F21*1000/'Q38'!F21</f>
        <v>256.09867256637165</v>
      </c>
      <c r="G21" s="135">
        <f>+'Q36'!G21*1000/'Q38'!G21</f>
        <v>1012.3541666666666</v>
      </c>
      <c r="H21" s="135">
        <f>+'Q36'!H21*1000/'Q38'!H21</f>
        <v>280.51788908765656</v>
      </c>
      <c r="I21" s="14"/>
    </row>
    <row r="22" spans="2:9" s="98" customFormat="1" ht="14" hidden="1" customHeight="1" outlineLevel="1" x14ac:dyDescent="0.35">
      <c r="B22" s="99" t="s">
        <v>302</v>
      </c>
      <c r="C22" s="136">
        <f>+'Q36'!C22*1000/'Q38'!C22</f>
        <v>843.23217636022514</v>
      </c>
      <c r="D22" s="135">
        <f>+'Q36'!D22*1000/'Q38'!D22</f>
        <v>68.714285714285694</v>
      </c>
      <c r="E22" s="135">
        <f>+'Q36'!E22*1000/'Q38'!E22</f>
        <v>627.40495867768584</v>
      </c>
      <c r="F22" s="135">
        <f>+'Q36'!F22*1000/'Q38'!F22</f>
        <v>612.78365937859621</v>
      </c>
      <c r="G22" s="135">
        <f>+'Q36'!G22*1000/'Q38'!G22</f>
        <v>2436.4807831762146</v>
      </c>
      <c r="H22" s="135">
        <f>+'Q36'!H22*1000/'Q38'!H22</f>
        <v>269.79622891167713</v>
      </c>
      <c r="I22" s="14"/>
    </row>
    <row r="23" spans="2:9" s="98" customFormat="1" ht="14" hidden="1" customHeight="1" outlineLevel="1" x14ac:dyDescent="0.35">
      <c r="B23" s="99" t="s">
        <v>303</v>
      </c>
      <c r="C23" s="136">
        <f>+'Q36'!C23*1000/'Q38'!C23</f>
        <v>723.93450771779942</v>
      </c>
      <c r="D23" s="135">
        <f>+'Q36'!D23*1000/'Q38'!D23</f>
        <v>197.63157894736841</v>
      </c>
      <c r="E23" s="135">
        <f>+'Q36'!E23*1000/'Q38'!E23</f>
        <v>293.11337579617827</v>
      </c>
      <c r="F23" s="135">
        <f>+'Q36'!F23*1000/'Q38'!F23</f>
        <v>228.7233241275419</v>
      </c>
      <c r="G23" s="135">
        <f>+'Q36'!G23*1000/'Q38'!G23</f>
        <v>154.45343137254901</v>
      </c>
      <c r="H23" s="135">
        <f>+'Q36'!H23*1000/'Q38'!H23</f>
        <v>1763.8972404730621</v>
      </c>
      <c r="I23" s="14"/>
    </row>
    <row r="24" spans="2:9" s="98" customFormat="1" ht="14" hidden="1" customHeight="1" outlineLevel="1" x14ac:dyDescent="0.35">
      <c r="B24" s="99" t="s">
        <v>304</v>
      </c>
      <c r="C24" s="136">
        <f>+'Q36'!C24*1000/'Q38'!C24</f>
        <v>363.18894687541808</v>
      </c>
      <c r="D24" s="135">
        <f>+'Q36'!D24*1000/'Q38'!D24</f>
        <v>133.5</v>
      </c>
      <c r="E24" s="135">
        <f>+'Q36'!E24*1000/'Q38'!E24</f>
        <v>250.56890012642234</v>
      </c>
      <c r="F24" s="135">
        <f>+'Q36'!F24*1000/'Q38'!F24</f>
        <v>423.34575835475596</v>
      </c>
      <c r="G24" s="135">
        <f>+'Q36'!G24*1000/'Q38'!G24</f>
        <v>474.39215686274508</v>
      </c>
      <c r="H24" s="135">
        <f>+'Q36'!H24*1000/'Q38'!H24</f>
        <v>271.40042826552462</v>
      </c>
      <c r="I24" s="14"/>
    </row>
    <row r="25" spans="2:9" s="98" customFormat="1" ht="14" hidden="1" customHeight="1" outlineLevel="1" x14ac:dyDescent="0.35">
      <c r="B25" s="99" t="s">
        <v>305</v>
      </c>
      <c r="C25" s="136">
        <f>+'Q36'!C25*1000/'Q38'!C25</f>
        <v>270.49912942542079</v>
      </c>
      <c r="D25" s="135">
        <f>+'Q36'!D25*1000/'Q38'!D25</f>
        <v>49.833333333333336</v>
      </c>
      <c r="E25" s="135">
        <f>+'Q36'!E25*1000/'Q38'!E25</f>
        <v>142.43523316062175</v>
      </c>
      <c r="F25" s="135">
        <f>+'Q36'!F25*1000/'Q38'!F25</f>
        <v>432.83264462809933</v>
      </c>
      <c r="G25" s="135">
        <f>+'Q36'!G25*1000/'Q38'!G25</f>
        <v>203.45509433962263</v>
      </c>
      <c r="H25" s="135">
        <f>+'Q36'!H25*1000/'Q38'!H25</f>
        <v>13.404255319148936</v>
      </c>
      <c r="I25" s="14"/>
    </row>
    <row r="26" spans="2:9" s="98" customFormat="1" ht="14" hidden="1" customHeight="1" outlineLevel="1" x14ac:dyDescent="0.35">
      <c r="B26" s="99" t="s">
        <v>306</v>
      </c>
      <c r="C26" s="136">
        <f>+'Q36'!C26*1000/'Q38'!C26</f>
        <v>238.26361608748849</v>
      </c>
      <c r="D26" s="135">
        <f>+'Q36'!D26*1000/'Q38'!D26</f>
        <v>286.84955752212397</v>
      </c>
      <c r="E26" s="135">
        <f>+'Q36'!E26*1000/'Q38'!E26</f>
        <v>278.91232148787788</v>
      </c>
      <c r="F26" s="135">
        <f>+'Q36'!F26*1000/'Q38'!F26</f>
        <v>234.85453562254952</v>
      </c>
      <c r="G26" s="135">
        <f>+'Q36'!G26*1000/'Q38'!G26</f>
        <v>102.15229110512129</v>
      </c>
      <c r="H26" s="135">
        <f>+'Q36'!H26*1000/'Q38'!H26</f>
        <v>290.94890510948903</v>
      </c>
      <c r="I26" s="14"/>
    </row>
    <row r="27" spans="2:9" s="98" customFormat="1" ht="14" hidden="1" customHeight="1" outlineLevel="1" x14ac:dyDescent="0.35">
      <c r="B27" s="99" t="s">
        <v>307</v>
      </c>
      <c r="C27" s="136">
        <f>+'Q36'!C27*1000/'Q38'!C27</f>
        <v>422.20546505517603</v>
      </c>
      <c r="D27" s="149" t="s">
        <v>100</v>
      </c>
      <c r="E27" s="135">
        <f>+'Q36'!E27*1000/'Q38'!E27</f>
        <v>485.031914893617</v>
      </c>
      <c r="F27" s="135">
        <f>+'Q36'!F27*1000/'Q38'!F27</f>
        <v>357.67317939609234</v>
      </c>
      <c r="G27" s="135">
        <f>+'Q36'!G27*1000/'Q38'!G27</f>
        <v>250.95205479452054</v>
      </c>
      <c r="H27" s="135">
        <f>+'Q36'!H27*1000/'Q38'!H27</f>
        <v>433.59062181447501</v>
      </c>
      <c r="I27" s="14"/>
    </row>
    <row r="28" spans="2:9" s="98" customFormat="1" ht="14" hidden="1" customHeight="1" outlineLevel="1" x14ac:dyDescent="0.35">
      <c r="B28" s="99" t="s">
        <v>308</v>
      </c>
      <c r="C28" s="136">
        <f>+'Q36'!C28*1000/'Q38'!C28</f>
        <v>326.56340579710138</v>
      </c>
      <c r="D28" s="135">
        <f>+'Q36'!D28*1000/'Q38'!D28</f>
        <v>895.72727272727275</v>
      </c>
      <c r="E28" s="135">
        <f>+'Q36'!E28*1000/'Q38'!E28</f>
        <v>131.58121827411165</v>
      </c>
      <c r="F28" s="135">
        <f>+'Q36'!F28*1000/'Q38'!F28</f>
        <v>422.19202898550725</v>
      </c>
      <c r="G28" s="135">
        <f>+'Q36'!G28*1000/'Q38'!G28</f>
        <v>355.3075208913649</v>
      </c>
      <c r="H28" s="135">
        <f>+'Q36'!H28*1000/'Q38'!H28</f>
        <v>307.09390075809785</v>
      </c>
      <c r="I28" s="14"/>
    </row>
    <row r="29" spans="2:9" s="98" customFormat="1" ht="14" hidden="1" customHeight="1" outlineLevel="1" x14ac:dyDescent="0.35">
      <c r="B29" s="99" t="s">
        <v>309</v>
      </c>
      <c r="C29" s="136">
        <f>+'Q36'!C29*1000/'Q38'!C29</f>
        <v>361.25432656132449</v>
      </c>
      <c r="D29" s="135">
        <f>+'Q36'!D29*1000/'Q38'!D29</f>
        <v>471.59999999999974</v>
      </c>
      <c r="E29" s="135">
        <f>+'Q36'!E29*1000/'Q38'!E29</f>
        <v>189.42025316455695</v>
      </c>
      <c r="F29" s="135">
        <f>+'Q36'!F29*1000/'Q38'!F29</f>
        <v>213.31083991385506</v>
      </c>
      <c r="G29" s="135">
        <f>+'Q36'!G29*1000/'Q38'!G29</f>
        <v>216.984393757503</v>
      </c>
      <c r="H29" s="135">
        <f>+'Q36'!H29*1000/'Q38'!H29</f>
        <v>1104.8361204013377</v>
      </c>
      <c r="I29" s="14"/>
    </row>
    <row r="30" spans="2:9" s="98" customFormat="1" ht="14" hidden="1" customHeight="1" outlineLevel="1" x14ac:dyDescent="0.35">
      <c r="B30" s="99" t="s">
        <v>310</v>
      </c>
      <c r="C30" s="136">
        <f>+'Q36'!C30*1000/'Q38'!C30</f>
        <v>256.93693428508345</v>
      </c>
      <c r="D30" s="135">
        <f>+'Q36'!D30*1000/'Q38'!D30</f>
        <v>602.39285714285711</v>
      </c>
      <c r="E30" s="135">
        <f>+'Q36'!E30*1000/'Q38'!E30</f>
        <v>241.97435897435898</v>
      </c>
      <c r="F30" s="135">
        <f>+'Q36'!F30*1000/'Q38'!F30</f>
        <v>212.91220893643796</v>
      </c>
      <c r="G30" s="135">
        <f>+'Q36'!G30*1000/'Q38'!G30</f>
        <v>175.70107962213226</v>
      </c>
      <c r="H30" s="135">
        <f>+'Q36'!H30*1000/'Q38'!H30</f>
        <v>309.06249130132221</v>
      </c>
      <c r="I30" s="14"/>
    </row>
    <row r="31" spans="2:9" s="98" customFormat="1" ht="14" hidden="1" customHeight="1" outlineLevel="1" x14ac:dyDescent="0.35">
      <c r="B31" s="99" t="s">
        <v>311</v>
      </c>
      <c r="C31" s="136">
        <f>+'Q36'!C31*1000/'Q38'!C31</f>
        <v>496.6707033069398</v>
      </c>
      <c r="D31" s="135">
        <f>+'Q36'!D31*1000/'Q38'!D31</f>
        <v>2048.8095238095239</v>
      </c>
      <c r="E31" s="135">
        <f>+'Q36'!E31*1000/'Q38'!E31</f>
        <v>835.01960784313724</v>
      </c>
      <c r="F31" s="135">
        <f>+'Q36'!F31*1000/'Q38'!F31</f>
        <v>859.343642611684</v>
      </c>
      <c r="G31" s="135">
        <f>+'Q36'!G31*1000/'Q38'!G31</f>
        <v>498.9915522703273</v>
      </c>
      <c r="H31" s="135">
        <f>+'Q36'!H31*1000/'Q38'!H31</f>
        <v>14.758241758241759</v>
      </c>
      <c r="I31" s="14"/>
    </row>
    <row r="32" spans="2:9" s="98" customFormat="1" ht="14" hidden="1" customHeight="1" outlineLevel="1" x14ac:dyDescent="0.35">
      <c r="B32" s="99" t="s">
        <v>312</v>
      </c>
      <c r="C32" s="136">
        <f>+'Q36'!C32*1000/'Q38'!C32</f>
        <v>47.476614699331847</v>
      </c>
      <c r="D32" s="135">
        <f>+'Q36'!D32*1000/'Q38'!D32</f>
        <v>129.76666666666662</v>
      </c>
      <c r="E32" s="135">
        <f>+'Q36'!E32*1000/'Q38'!E32</f>
        <v>206.33531157270025</v>
      </c>
      <c r="F32" s="135">
        <f>+'Q36'!F32*1000/'Q38'!F32</f>
        <v>102.31065088757394</v>
      </c>
      <c r="G32" s="135">
        <f>+'Q36'!G32*1000/'Q38'!G32</f>
        <v>33.895161290322584</v>
      </c>
      <c r="H32" s="135">
        <f>+'Q36'!H32*1000/'Q38'!H32</f>
        <v>7.0450160771704189</v>
      </c>
      <c r="I32" s="14"/>
    </row>
    <row r="33" spans="2:9" s="98" customFormat="1" ht="14" hidden="1" customHeight="1" outlineLevel="1" x14ac:dyDescent="0.35">
      <c r="B33" s="99" t="s">
        <v>313</v>
      </c>
      <c r="C33" s="136">
        <f>+'Q36'!C33*1000/'Q38'!C33</f>
        <v>320.72547332185889</v>
      </c>
      <c r="D33" s="135">
        <f>+'Q36'!D33*1000/'Q38'!D33</f>
        <v>623.90322580645181</v>
      </c>
      <c r="E33" s="135">
        <f>+'Q36'!E33*1000/'Q38'!E33</f>
        <v>262.14285714285717</v>
      </c>
      <c r="F33" s="135">
        <f>+'Q36'!F33*1000/'Q38'!F33</f>
        <v>108.13182897862232</v>
      </c>
      <c r="G33" s="135">
        <f>+'Q36'!G33*1000/'Q38'!G33</f>
        <v>49.611702127659576</v>
      </c>
      <c r="H33" s="135">
        <f>+'Q36'!H33*1000/'Q38'!H33</f>
        <v>551.4990176817289</v>
      </c>
      <c r="I33" s="14"/>
    </row>
    <row r="34" spans="2:9" s="98" customFormat="1" ht="14" hidden="1" customHeight="1" outlineLevel="1" x14ac:dyDescent="0.35">
      <c r="B34" s="99" t="s">
        <v>314</v>
      </c>
      <c r="C34" s="136">
        <f>+'Q36'!C34*1000/'Q38'!C34</f>
        <v>342.1196498054473</v>
      </c>
      <c r="D34" s="135">
        <f>+'Q36'!D34*1000/'Q38'!D34</f>
        <v>468.41111111111087</v>
      </c>
      <c r="E34" s="135">
        <f>+'Q36'!E34*1000/'Q38'!E34</f>
        <v>530.90683229813681</v>
      </c>
      <c r="F34" s="135">
        <f>+'Q36'!F34*1000/'Q38'!F34</f>
        <v>361.18065433854906</v>
      </c>
      <c r="G34" s="135">
        <f>+'Q36'!G34*1000/'Q38'!G34</f>
        <v>118.58370044052862</v>
      </c>
      <c r="H34" s="135">
        <f>+'Q36'!H34*1000/'Q38'!H34</f>
        <v>223.22244897959183</v>
      </c>
      <c r="I34" s="14"/>
    </row>
    <row r="35" spans="2:9" s="1" customFormat="1" ht="14" customHeight="1" collapsed="1" x14ac:dyDescent="0.3">
      <c r="B35" s="100" t="s">
        <v>57</v>
      </c>
      <c r="C35" s="71">
        <f>+'Q36'!C35*1000/'Q38'!C35</f>
        <v>1309.4423501102867</v>
      </c>
      <c r="D35" s="34">
        <f>+'Q36'!D35*1000/'Q38'!D35</f>
        <v>772.4727272727273</v>
      </c>
      <c r="E35" s="34">
        <f>+'Q36'!E35*1000/'Q38'!E35</f>
        <v>399.10644257703075</v>
      </c>
      <c r="F35" s="34">
        <f>+'Q36'!F35*1000/'Q38'!F35</f>
        <v>900.33583208395805</v>
      </c>
      <c r="G35" s="34">
        <f>+'Q36'!G35*1000/'Q38'!G35</f>
        <v>2542.3832923832924</v>
      </c>
      <c r="H35" s="34">
        <f>+'Q36'!H35*1000/'Q38'!H35</f>
        <v>1345.3150528420451</v>
      </c>
    </row>
    <row r="36" spans="2:9" s="1" customFormat="1" ht="14" customHeight="1" x14ac:dyDescent="0.3">
      <c r="B36" s="100" t="s">
        <v>58</v>
      </c>
      <c r="C36" s="71">
        <f>+'Q36'!C36*1000/'Q38'!C36</f>
        <v>452.57927155865059</v>
      </c>
      <c r="D36" s="34">
        <f>+'Q36'!D36*1000/'Q38'!D36</f>
        <v>238.97169811320754</v>
      </c>
      <c r="E36" s="34">
        <f>+'Q36'!E36*1000/'Q38'!E36</f>
        <v>233.97505668934238</v>
      </c>
      <c r="F36" s="34">
        <f>+'Q36'!F36*1000/'Q38'!F36</f>
        <v>218.04988399071928</v>
      </c>
      <c r="G36" s="34">
        <f>+'Q36'!G36*1000/'Q38'!G36</f>
        <v>192.97035647279549</v>
      </c>
      <c r="H36" s="34">
        <f>+'Q36'!H36*1000/'Q38'!H36</f>
        <v>1044.7777091694968</v>
      </c>
    </row>
    <row r="37" spans="2:9" s="1" customFormat="1" ht="14" customHeight="1" x14ac:dyDescent="0.3">
      <c r="B37" s="102" t="s">
        <v>49</v>
      </c>
      <c r="C37" s="71">
        <f>+'Q36'!C37*1000/'Q38'!C37</f>
        <v>242.61074233155463</v>
      </c>
      <c r="D37" s="34">
        <f>+'Q36'!D37*1000/'Q38'!D37</f>
        <v>268.15467625899231</v>
      </c>
      <c r="E37" s="34">
        <f>+'Q36'!E37*1000/'Q38'!E37</f>
        <v>201.38088012139599</v>
      </c>
      <c r="F37" s="34">
        <f>+'Q36'!F37*1000/'Q38'!F37</f>
        <v>348.19557362240312</v>
      </c>
      <c r="G37" s="34">
        <f>+'Q36'!G37*1000/'Q38'!G37</f>
        <v>199.93552036199097</v>
      </c>
      <c r="H37" s="34">
        <f>+'Q36'!H37*1000/'Q38'!H37</f>
        <v>109.10517799352749</v>
      </c>
    </row>
    <row r="38" spans="2:9" s="1" customFormat="1" ht="21" x14ac:dyDescent="0.3">
      <c r="B38" s="100" t="s">
        <v>50</v>
      </c>
      <c r="C38" s="71">
        <f>+'Q36'!C38*1000/'Q38'!C38</f>
        <v>296.18427648738367</v>
      </c>
      <c r="D38" s="34">
        <f>+'Q36'!D38*1000/'Q38'!D38</f>
        <v>317.56845564074439</v>
      </c>
      <c r="E38" s="34">
        <f>+'Q36'!E38*1000/'Q38'!E38</f>
        <v>370.67111685328734</v>
      </c>
      <c r="F38" s="34">
        <f>+'Q36'!F38*1000/'Q38'!F38</f>
        <v>305.09519771489772</v>
      </c>
      <c r="G38" s="34">
        <f>+'Q36'!G38*1000/'Q38'!G38</f>
        <v>312.60870070954991</v>
      </c>
      <c r="H38" s="34">
        <f>+'Q36'!H38*1000/'Q38'!H38</f>
        <v>280.20974357264316</v>
      </c>
    </row>
    <row r="39" spans="2:9" s="1" customFormat="1" ht="14" hidden="1" customHeight="1" outlineLevel="1" x14ac:dyDescent="0.3">
      <c r="B39" s="99" t="s">
        <v>315</v>
      </c>
      <c r="C39" s="136">
        <f>+'Q36'!C39*1000/'Q38'!C39</f>
        <v>458.66618075801779</v>
      </c>
      <c r="D39" s="135">
        <f>+'Q36'!D39*1000/'Q38'!D39</f>
        <v>335.73214285714249</v>
      </c>
      <c r="E39" s="135">
        <f>+'Q36'!E39*1000/'Q38'!E39</f>
        <v>425.43615984405466</v>
      </c>
      <c r="F39" s="135">
        <f>+'Q36'!F39*1000/'Q38'!F39</f>
        <v>485.41645714285727</v>
      </c>
      <c r="G39" s="135">
        <f>+'Q36'!G39*1000/'Q38'!G39</f>
        <v>419.92394179894183</v>
      </c>
      <c r="H39" s="135">
        <f>+'Q36'!H39*1000/'Q38'!H39</f>
        <v>538.04354587869364</v>
      </c>
    </row>
    <row r="40" spans="2:9" s="1" customFormat="1" ht="14" hidden="1" customHeight="1" outlineLevel="1" x14ac:dyDescent="0.3">
      <c r="B40" s="99" t="s">
        <v>316</v>
      </c>
      <c r="C40" s="136">
        <f>+'Q36'!C40*1000/'Q38'!C40</f>
        <v>278.35445460344476</v>
      </c>
      <c r="D40" s="135">
        <f>+'Q36'!D40*1000/'Q38'!D40</f>
        <v>349.37319189971066</v>
      </c>
      <c r="E40" s="135">
        <f>+'Q36'!E40*1000/'Q38'!E40</f>
        <v>393.12513434669097</v>
      </c>
      <c r="F40" s="135">
        <f>+'Q36'!F40*1000/'Q38'!F40</f>
        <v>296.9263278630666</v>
      </c>
      <c r="G40" s="135">
        <f>+'Q36'!G40*1000/'Q38'!G40</f>
        <v>245.59521575984994</v>
      </c>
      <c r="H40" s="135">
        <f>+'Q36'!H40*1000/'Q38'!H40</f>
        <v>102.42623274161737</v>
      </c>
    </row>
    <row r="41" spans="2:9" s="1" customFormat="1" ht="14" hidden="1" customHeight="1" outlineLevel="1" x14ac:dyDescent="0.3">
      <c r="B41" s="99" t="s">
        <v>317</v>
      </c>
      <c r="C41" s="136">
        <f>+'Q36'!C41*1000/'Q38'!C41</f>
        <v>286.77288692104838</v>
      </c>
      <c r="D41" s="135">
        <f>+'Q36'!D41*1000/'Q38'!D41</f>
        <v>288.95607613469906</v>
      </c>
      <c r="E41" s="135">
        <f>+'Q36'!E41*1000/'Q38'!E41</f>
        <v>322.48388298863432</v>
      </c>
      <c r="F41" s="135">
        <f>+'Q36'!F41*1000/'Q38'!F41</f>
        <v>201.12035239659554</v>
      </c>
      <c r="G41" s="135">
        <f>+'Q36'!G41*1000/'Q38'!G41</f>
        <v>356.38213399503724</v>
      </c>
      <c r="H41" s="135">
        <f>+'Q36'!H41*1000/'Q38'!H41</f>
        <v>288.94019275049249</v>
      </c>
    </row>
    <row r="42" spans="2:9" ht="14" customHeight="1" collapsed="1" x14ac:dyDescent="0.2">
      <c r="B42" s="10" t="s">
        <v>51</v>
      </c>
      <c r="C42" s="71">
        <f>+'Q36'!C42*1000/'Q38'!C42</f>
        <v>317.94916803803244</v>
      </c>
      <c r="D42" s="34">
        <f>+'Q36'!D42*1000/'Q38'!D42</f>
        <v>261.73413897280977</v>
      </c>
      <c r="E42" s="34">
        <f>+'Q36'!E42*1000/'Q38'!E42</f>
        <v>278.23777173913038</v>
      </c>
      <c r="F42" s="34">
        <f>+'Q36'!F42*1000/'Q38'!F42</f>
        <v>277.95263437998938</v>
      </c>
      <c r="G42" s="34">
        <f>+'Q36'!G42*1000/'Q38'!G42</f>
        <v>270.6232027764006</v>
      </c>
      <c r="H42" s="34">
        <f>+'Q36'!H42*1000/'Q38'!H42</f>
        <v>344.67968283741152</v>
      </c>
    </row>
    <row r="43" spans="2:9" ht="14" customHeight="1" x14ac:dyDescent="0.2">
      <c r="B43" s="10" t="s">
        <v>52</v>
      </c>
      <c r="C43" s="71">
        <f>+'Q36'!C43*1000/'Q38'!C43</f>
        <v>415.15633120031026</v>
      </c>
      <c r="D43" s="34">
        <f>+'Q36'!D43*1000/'Q38'!D43</f>
        <v>343.37381404174562</v>
      </c>
      <c r="E43" s="34">
        <f>+'Q36'!E43*1000/'Q38'!E43</f>
        <v>427.01034928848622</v>
      </c>
      <c r="F43" s="34">
        <f>+'Q36'!F43*1000/'Q38'!F43</f>
        <v>255.0463135068153</v>
      </c>
      <c r="G43" s="34">
        <f>+'Q36'!G43*1000/'Q38'!G43</f>
        <v>223.43804420629604</v>
      </c>
      <c r="H43" s="34">
        <f>+'Q36'!H43*1000/'Q38'!H43</f>
        <v>534.92227902496847</v>
      </c>
    </row>
    <row r="44" spans="2:9" ht="14" customHeight="1" x14ac:dyDescent="0.2">
      <c r="B44" s="10" t="s">
        <v>61</v>
      </c>
      <c r="C44" s="71">
        <f>+'Q36'!C44*1000/'Q38'!C44</f>
        <v>644.88975529351978</v>
      </c>
      <c r="D44" s="34">
        <f>+'Q36'!D44*1000/'Q38'!D44</f>
        <v>880.35135135135215</v>
      </c>
      <c r="E44" s="34">
        <f>+'Q36'!E44*1000/'Q38'!E44</f>
        <v>400.12694161756849</v>
      </c>
      <c r="F44" s="34">
        <f>+'Q36'!F44*1000/'Q38'!F44</f>
        <v>559.55163692567066</v>
      </c>
      <c r="G44" s="34">
        <f>+'Q36'!G44*1000/'Q38'!G44</f>
        <v>631.1828754424406</v>
      </c>
      <c r="H44" s="34">
        <f>+'Q36'!H44*1000/'Q38'!H44</f>
        <v>710.75751453933276</v>
      </c>
    </row>
    <row r="45" spans="2:9" ht="14" customHeight="1" x14ac:dyDescent="0.2">
      <c r="B45" s="10" t="s">
        <v>60</v>
      </c>
      <c r="C45" s="71">
        <f>+'Q36'!C45*1000/'Q38'!C45</f>
        <v>630.0183534054313</v>
      </c>
      <c r="D45" s="34">
        <f>+'Q36'!D45*1000/'Q38'!D45</f>
        <v>554.93715846994564</v>
      </c>
      <c r="E45" s="34">
        <f>+'Q36'!E45*1000/'Q38'!E45</f>
        <v>743.27160493827205</v>
      </c>
      <c r="F45" s="34">
        <f>+'Q36'!F45*1000/'Q38'!F45</f>
        <v>694.88508037730821</v>
      </c>
      <c r="G45" s="34">
        <f>+'Q36'!G45*1000/'Q38'!G45</f>
        <v>592.23260776781899</v>
      </c>
      <c r="H45" s="34">
        <f>+'Q36'!H45*1000/'Q38'!H45</f>
        <v>613.22264502982853</v>
      </c>
    </row>
    <row r="46" spans="2:9" ht="14" customHeight="1" x14ac:dyDescent="0.2">
      <c r="B46" s="10" t="s">
        <v>59</v>
      </c>
      <c r="C46" s="71">
        <f>+'Q36'!C46*1000/'Q38'!C46</f>
        <v>494.62792752982784</v>
      </c>
      <c r="D46" s="34">
        <f>+'Q36'!D46*1000/'Q38'!D46</f>
        <v>556.97506925207824</v>
      </c>
      <c r="E46" s="34">
        <f>+'Q36'!E46*1000/'Q38'!E46</f>
        <v>412.94097807757151</v>
      </c>
      <c r="F46" s="34">
        <f>+'Q36'!F46*1000/'Q38'!F46</f>
        <v>553.64655172413791</v>
      </c>
      <c r="G46" s="34">
        <f>+'Q36'!G46*1000/'Q38'!G46</f>
        <v>450.38229376257544</v>
      </c>
      <c r="H46" s="146" t="s">
        <v>100</v>
      </c>
    </row>
    <row r="47" spans="2:9" ht="14" customHeight="1" x14ac:dyDescent="0.2">
      <c r="B47" s="10" t="s">
        <v>62</v>
      </c>
      <c r="C47" s="71">
        <f>+'Q36'!C47*1000/'Q38'!C47</f>
        <v>661.55114668101487</v>
      </c>
      <c r="D47" s="34">
        <f>+'Q36'!D47*1000/'Q38'!D47</f>
        <v>466.06621831350304</v>
      </c>
      <c r="E47" s="34">
        <f>+'Q36'!E47*1000/'Q38'!E47</f>
        <v>449.32080059857788</v>
      </c>
      <c r="F47" s="34">
        <f>+'Q36'!F47*1000/'Q38'!F47</f>
        <v>543.66849168008594</v>
      </c>
      <c r="G47" s="34">
        <f>+'Q36'!G47*1000/'Q38'!G47</f>
        <v>1037.2011121408711</v>
      </c>
      <c r="H47" s="34">
        <f>+'Q36'!H47*1000/'Q38'!H47</f>
        <v>736.90295522002839</v>
      </c>
    </row>
    <row r="48" spans="2:9" ht="14" customHeight="1" x14ac:dyDescent="0.2">
      <c r="B48" s="10" t="s">
        <v>63</v>
      </c>
      <c r="C48" s="71">
        <f>+'Q36'!C48*1000/'Q38'!C48</f>
        <v>212.11720655569357</v>
      </c>
      <c r="D48" s="34">
        <f>+'Q36'!D48*1000/'Q38'!D48</f>
        <v>362.41242937853121</v>
      </c>
      <c r="E48" s="34">
        <f>+'Q36'!E48*1000/'Q38'!E48</f>
        <v>269.43260340632622</v>
      </c>
      <c r="F48" s="34">
        <f>+'Q36'!F48*1000/'Q38'!F48</f>
        <v>302.03932806324099</v>
      </c>
      <c r="G48" s="34">
        <f>+'Q36'!G48*1000/'Q38'!G48</f>
        <v>321.206045949214</v>
      </c>
      <c r="H48" s="34">
        <f>+'Q36'!H48*1000/'Q38'!H48</f>
        <v>181.46097797005746</v>
      </c>
    </row>
    <row r="49" spans="2:8" ht="14" customHeight="1" x14ac:dyDescent="0.2">
      <c r="B49" s="10" t="s">
        <v>69</v>
      </c>
      <c r="C49" s="71">
        <f>+'Q36'!C49*1000/'Q38'!C49</f>
        <v>410.76598549769267</v>
      </c>
      <c r="D49" s="34">
        <f>+'Q36'!D49*1000/'Q38'!D49</f>
        <v>90.857142857142861</v>
      </c>
      <c r="E49" s="34">
        <f>+'Q36'!E49*1000/'Q38'!E49</f>
        <v>157.59507042253523</v>
      </c>
      <c r="F49" s="34">
        <f>+'Q36'!F49*1000/'Q38'!F49</f>
        <v>511.26535087719293</v>
      </c>
      <c r="G49" s="34">
        <f>+'Q36'!G49*1000/'Q38'!G49</f>
        <v>354.984076433121</v>
      </c>
      <c r="H49" s="146" t="s">
        <v>100</v>
      </c>
    </row>
    <row r="50" spans="2:8" ht="14" customHeight="1" x14ac:dyDescent="0.2">
      <c r="B50" s="10" t="s">
        <v>64</v>
      </c>
      <c r="C50" s="71">
        <f>+'Q36'!C50*1000/'Q38'!C50</f>
        <v>228.94217641547294</v>
      </c>
      <c r="D50" s="34">
        <f>+'Q36'!D50*1000/'Q38'!D50</f>
        <v>483.15151515151496</v>
      </c>
      <c r="E50" s="34">
        <f>+'Q36'!E50*1000/'Q38'!E50</f>
        <v>213.3380372033354</v>
      </c>
      <c r="F50" s="34">
        <f>+'Q36'!F50*1000/'Q38'!F50</f>
        <v>224.12116418854797</v>
      </c>
      <c r="G50" s="34">
        <f>+'Q36'!G50*1000/'Q38'!G50</f>
        <v>116.80250783699063</v>
      </c>
      <c r="H50" s="34">
        <f>+'Q36'!H50*1000/'Q38'!H50</f>
        <v>293.3615715162677</v>
      </c>
    </row>
    <row r="51" spans="2:8" ht="14" customHeight="1" x14ac:dyDescent="0.2">
      <c r="B51" s="10" t="s">
        <v>65</v>
      </c>
      <c r="C51" s="71">
        <f>+'Q36'!C51*1000/'Q38'!C51</f>
        <v>164.78805271516543</v>
      </c>
      <c r="D51" s="34">
        <f>+'Q36'!D51*1000/'Q38'!D51</f>
        <v>475.34979423868288</v>
      </c>
      <c r="E51" s="34">
        <f>+'Q36'!E51*1000/'Q38'!E51</f>
        <v>153.11928871326248</v>
      </c>
      <c r="F51" s="34">
        <f>+'Q36'!F51*1000/'Q38'!F51</f>
        <v>144.38579727870356</v>
      </c>
      <c r="G51" s="34">
        <f>+'Q36'!G51*1000/'Q38'!G51</f>
        <v>82.047670058918044</v>
      </c>
      <c r="H51" s="34">
        <f>+'Q36'!H51*1000/'Q38'!H51</f>
        <v>197.26182943603848</v>
      </c>
    </row>
    <row r="52" spans="2:8" ht="14" customHeight="1" x14ac:dyDescent="0.2">
      <c r="B52" s="10" t="s">
        <v>66</v>
      </c>
      <c r="C52" s="71">
        <f>+'Q36'!C52*1000/'Q38'!C52</f>
        <v>321.96148702861694</v>
      </c>
      <c r="D52" s="34">
        <f>+'Q36'!D52*1000/'Q38'!D52</f>
        <v>385.58064516129019</v>
      </c>
      <c r="E52" s="34">
        <f>+'Q36'!E52*1000/'Q38'!E52</f>
        <v>349.49075630252099</v>
      </c>
      <c r="F52" s="34">
        <f>+'Q36'!F52*1000/'Q38'!F52</f>
        <v>379.16256938937352</v>
      </c>
      <c r="G52" s="34">
        <f>+'Q36'!G52*1000/'Q38'!G52</f>
        <v>391.86960882647946</v>
      </c>
      <c r="H52" s="34">
        <f>+'Q36'!H52*1000/'Q38'!H52</f>
        <v>114.9936948297604</v>
      </c>
    </row>
    <row r="53" spans="2:8" ht="14" customHeight="1" x14ac:dyDescent="0.2">
      <c r="B53" s="10" t="s">
        <v>67</v>
      </c>
      <c r="C53" s="71">
        <f>+'Q36'!C53*1000/'Q38'!C53</f>
        <v>305.3742808798645</v>
      </c>
      <c r="D53" s="34">
        <f>+'Q36'!D53*1000/'Q38'!D53</f>
        <v>462.88495575221197</v>
      </c>
      <c r="E53" s="34">
        <f>+'Q36'!E53*1000/'Q38'!E53</f>
        <v>250.72669104204769</v>
      </c>
      <c r="F53" s="34">
        <f>+'Q36'!F53*1000/'Q38'!F53</f>
        <v>367.33756247597069</v>
      </c>
      <c r="G53" s="34">
        <f>+'Q36'!G53*1000/'Q38'!G53</f>
        <v>76.041167664670681</v>
      </c>
      <c r="H53" s="34">
        <f>+'Q36'!H53*1000/'Q38'!H53</f>
        <v>586.13518518518515</v>
      </c>
    </row>
    <row r="54" spans="2:8" ht="14" customHeight="1" x14ac:dyDescent="0.2">
      <c r="B54" s="86" t="s">
        <v>68</v>
      </c>
      <c r="C54" s="148" t="s">
        <v>100</v>
      </c>
      <c r="D54" s="147" t="s">
        <v>100</v>
      </c>
      <c r="E54" s="147" t="s">
        <v>100</v>
      </c>
      <c r="F54" s="147" t="s">
        <v>100</v>
      </c>
      <c r="G54" s="147" t="s">
        <v>100</v>
      </c>
      <c r="H54" s="147"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7"/>
  <sheetViews>
    <sheetView workbookViewId="0"/>
  </sheetViews>
  <sheetFormatPr defaultColWidth="9.1796875" defaultRowHeight="12.5" outlineLevelRow="1" x14ac:dyDescent="0.3"/>
  <cols>
    <col min="1" max="1" width="3" style="1" customWidth="1"/>
    <col min="2" max="2" width="61.90625" style="101" customWidth="1"/>
    <col min="3" max="5" width="11.81640625" style="3" customWidth="1"/>
    <col min="6" max="133" width="9.1796875" style="1"/>
    <col min="134" max="134" width="51.1796875" style="1" customWidth="1"/>
    <col min="135" max="142" width="9.81640625" style="1" customWidth="1"/>
    <col min="143" max="389" width="9.1796875" style="1"/>
    <col min="390" max="390" width="51.1796875" style="1" customWidth="1"/>
    <col min="391" max="398" width="9.81640625" style="1" customWidth="1"/>
    <col min="399" max="645" width="9.1796875" style="1"/>
    <col min="646" max="646" width="51.1796875" style="1" customWidth="1"/>
    <col min="647" max="654" width="9.81640625" style="1" customWidth="1"/>
    <col min="655" max="901" width="9.1796875" style="1"/>
    <col min="902" max="902" width="51.1796875" style="1" customWidth="1"/>
    <col min="903" max="910" width="9.81640625" style="1" customWidth="1"/>
    <col min="911" max="1157" width="9.1796875" style="1"/>
    <col min="1158" max="1158" width="51.1796875" style="1" customWidth="1"/>
    <col min="1159" max="1166" width="9.81640625" style="1" customWidth="1"/>
    <col min="1167" max="1413" width="9.1796875" style="1"/>
    <col min="1414" max="1414" width="51.1796875" style="1" customWidth="1"/>
    <col min="1415" max="1422" width="9.81640625" style="1" customWidth="1"/>
    <col min="1423" max="1669" width="9.1796875" style="1"/>
    <col min="1670" max="1670" width="51.1796875" style="1" customWidth="1"/>
    <col min="1671" max="1678" width="9.81640625" style="1" customWidth="1"/>
    <col min="1679" max="1925" width="9.1796875" style="1"/>
    <col min="1926" max="1926" width="51.1796875" style="1" customWidth="1"/>
    <col min="1927" max="1934" width="9.81640625" style="1" customWidth="1"/>
    <col min="1935" max="2181" width="9.1796875" style="1"/>
    <col min="2182" max="2182" width="51.1796875" style="1" customWidth="1"/>
    <col min="2183" max="2190" width="9.81640625" style="1" customWidth="1"/>
    <col min="2191" max="2437" width="9.1796875" style="1"/>
    <col min="2438" max="2438" width="51.1796875" style="1" customWidth="1"/>
    <col min="2439" max="2446" width="9.81640625" style="1" customWidth="1"/>
    <col min="2447" max="2693" width="9.1796875" style="1"/>
    <col min="2694" max="2694" width="51.1796875" style="1" customWidth="1"/>
    <col min="2695" max="2702" width="9.81640625" style="1" customWidth="1"/>
    <col min="2703" max="2949" width="9.1796875" style="1"/>
    <col min="2950" max="2950" width="51.1796875" style="1" customWidth="1"/>
    <col min="2951" max="2958" width="9.81640625" style="1" customWidth="1"/>
    <col min="2959" max="3205" width="9.1796875" style="1"/>
    <col min="3206" max="3206" width="51.1796875" style="1" customWidth="1"/>
    <col min="3207" max="3214" width="9.81640625" style="1" customWidth="1"/>
    <col min="3215" max="3461" width="9.1796875" style="1"/>
    <col min="3462" max="3462" width="51.1796875" style="1" customWidth="1"/>
    <col min="3463" max="3470" width="9.81640625" style="1" customWidth="1"/>
    <col min="3471" max="3717" width="9.1796875" style="1"/>
    <col min="3718" max="3718" width="51.1796875" style="1" customWidth="1"/>
    <col min="3719" max="3726" width="9.81640625" style="1" customWidth="1"/>
    <col min="3727" max="3973" width="9.1796875" style="1"/>
    <col min="3974" max="3974" width="51.1796875" style="1" customWidth="1"/>
    <col min="3975" max="3982" width="9.81640625" style="1" customWidth="1"/>
    <col min="3983" max="4229" width="9.1796875" style="1"/>
    <col min="4230" max="4230" width="51.1796875" style="1" customWidth="1"/>
    <col min="4231" max="4238" width="9.81640625" style="1" customWidth="1"/>
    <col min="4239" max="4485" width="9.1796875" style="1"/>
    <col min="4486" max="4486" width="51.1796875" style="1" customWidth="1"/>
    <col min="4487" max="4494" width="9.81640625" style="1" customWidth="1"/>
    <col min="4495" max="4741" width="9.1796875" style="1"/>
    <col min="4742" max="4742" width="51.1796875" style="1" customWidth="1"/>
    <col min="4743" max="4750" width="9.81640625" style="1" customWidth="1"/>
    <col min="4751" max="4997" width="9.1796875" style="1"/>
    <col min="4998" max="4998" width="51.1796875" style="1" customWidth="1"/>
    <col min="4999" max="5006" width="9.81640625" style="1" customWidth="1"/>
    <col min="5007" max="5253" width="9.1796875" style="1"/>
    <col min="5254" max="5254" width="51.1796875" style="1" customWidth="1"/>
    <col min="5255" max="5262" width="9.81640625" style="1" customWidth="1"/>
    <col min="5263" max="5509" width="9.1796875" style="1"/>
    <col min="5510" max="5510" width="51.1796875" style="1" customWidth="1"/>
    <col min="5511" max="5518" width="9.81640625" style="1" customWidth="1"/>
    <col min="5519" max="5765" width="9.1796875" style="1"/>
    <col min="5766" max="5766" width="51.1796875" style="1" customWidth="1"/>
    <col min="5767" max="5774" width="9.81640625" style="1" customWidth="1"/>
    <col min="5775" max="6021" width="9.1796875" style="1"/>
    <col min="6022" max="6022" width="51.1796875" style="1" customWidth="1"/>
    <col min="6023" max="6030" width="9.81640625" style="1" customWidth="1"/>
    <col min="6031" max="6277" width="9.1796875" style="1"/>
    <col min="6278" max="6278" width="51.1796875" style="1" customWidth="1"/>
    <col min="6279" max="6286" width="9.81640625" style="1" customWidth="1"/>
    <col min="6287" max="6533" width="9.1796875" style="1"/>
    <col min="6534" max="6534" width="51.1796875" style="1" customWidth="1"/>
    <col min="6535" max="6542" width="9.81640625" style="1" customWidth="1"/>
    <col min="6543" max="6789" width="9.1796875" style="1"/>
    <col min="6790" max="6790" width="51.1796875" style="1" customWidth="1"/>
    <col min="6791" max="6798" width="9.81640625" style="1" customWidth="1"/>
    <col min="6799" max="7045" width="9.1796875" style="1"/>
    <col min="7046" max="7046" width="51.1796875" style="1" customWidth="1"/>
    <col min="7047" max="7054" width="9.81640625" style="1" customWidth="1"/>
    <col min="7055" max="7301" width="9.1796875" style="1"/>
    <col min="7302" max="7302" width="51.1796875" style="1" customWidth="1"/>
    <col min="7303" max="7310" width="9.81640625" style="1" customWidth="1"/>
    <col min="7311" max="7557" width="9.1796875" style="1"/>
    <col min="7558" max="7558" width="51.1796875" style="1" customWidth="1"/>
    <col min="7559" max="7566" width="9.81640625" style="1" customWidth="1"/>
    <col min="7567" max="7813" width="9.1796875" style="1"/>
    <col min="7814" max="7814" width="51.1796875" style="1" customWidth="1"/>
    <col min="7815" max="7822" width="9.81640625" style="1" customWidth="1"/>
    <col min="7823" max="8069" width="9.1796875" style="1"/>
    <col min="8070" max="8070" width="51.1796875" style="1" customWidth="1"/>
    <col min="8071" max="8078" width="9.81640625" style="1" customWidth="1"/>
    <col min="8079" max="8325" width="9.1796875" style="1"/>
    <col min="8326" max="8326" width="51.1796875" style="1" customWidth="1"/>
    <col min="8327" max="8334" width="9.81640625" style="1" customWidth="1"/>
    <col min="8335" max="8581" width="9.1796875" style="1"/>
    <col min="8582" max="8582" width="51.1796875" style="1" customWidth="1"/>
    <col min="8583" max="8590" width="9.81640625" style="1" customWidth="1"/>
    <col min="8591" max="8837" width="9.1796875" style="1"/>
    <col min="8838" max="8838" width="51.1796875" style="1" customWidth="1"/>
    <col min="8839" max="8846" width="9.81640625" style="1" customWidth="1"/>
    <col min="8847" max="9093" width="9.1796875" style="1"/>
    <col min="9094" max="9094" width="51.1796875" style="1" customWidth="1"/>
    <col min="9095" max="9102" width="9.81640625" style="1" customWidth="1"/>
    <col min="9103" max="9349" width="9.1796875" style="1"/>
    <col min="9350" max="9350" width="51.1796875" style="1" customWidth="1"/>
    <col min="9351" max="9358" width="9.81640625" style="1" customWidth="1"/>
    <col min="9359" max="9605" width="9.1796875" style="1"/>
    <col min="9606" max="9606" width="51.1796875" style="1" customWidth="1"/>
    <col min="9607" max="9614" width="9.81640625" style="1" customWidth="1"/>
    <col min="9615" max="9861" width="9.1796875" style="1"/>
    <col min="9862" max="9862" width="51.1796875" style="1" customWidth="1"/>
    <col min="9863" max="9870" width="9.81640625" style="1" customWidth="1"/>
    <col min="9871" max="10117" width="9.1796875" style="1"/>
    <col min="10118" max="10118" width="51.1796875" style="1" customWidth="1"/>
    <col min="10119" max="10126" width="9.81640625" style="1" customWidth="1"/>
    <col min="10127" max="10373" width="9.1796875" style="1"/>
    <col min="10374" max="10374" width="51.1796875" style="1" customWidth="1"/>
    <col min="10375" max="10382" width="9.81640625" style="1" customWidth="1"/>
    <col min="10383" max="10629" width="9.1796875" style="1"/>
    <col min="10630" max="10630" width="51.1796875" style="1" customWidth="1"/>
    <col min="10631" max="10638" width="9.81640625" style="1" customWidth="1"/>
    <col min="10639" max="10885" width="9.1796875" style="1"/>
    <col min="10886" max="10886" width="51.1796875" style="1" customWidth="1"/>
    <col min="10887" max="10894" width="9.81640625" style="1" customWidth="1"/>
    <col min="10895" max="11141" width="9.1796875" style="1"/>
    <col min="11142" max="11142" width="51.1796875" style="1" customWidth="1"/>
    <col min="11143" max="11150" width="9.81640625" style="1" customWidth="1"/>
    <col min="11151" max="11397" width="9.1796875" style="1"/>
    <col min="11398" max="11398" width="51.1796875" style="1" customWidth="1"/>
    <col min="11399" max="11406" width="9.81640625" style="1" customWidth="1"/>
    <col min="11407" max="11653" width="9.1796875" style="1"/>
    <col min="11654" max="11654" width="51.1796875" style="1" customWidth="1"/>
    <col min="11655" max="11662" width="9.81640625" style="1" customWidth="1"/>
    <col min="11663" max="11909" width="9.1796875" style="1"/>
    <col min="11910" max="11910" width="51.1796875" style="1" customWidth="1"/>
    <col min="11911" max="11918" width="9.81640625" style="1" customWidth="1"/>
    <col min="11919" max="12165" width="9.1796875" style="1"/>
    <col min="12166" max="12166" width="51.1796875" style="1" customWidth="1"/>
    <col min="12167" max="12174" width="9.81640625" style="1" customWidth="1"/>
    <col min="12175" max="12421" width="9.1796875" style="1"/>
    <col min="12422" max="12422" width="51.1796875" style="1" customWidth="1"/>
    <col min="12423" max="12430" width="9.81640625" style="1" customWidth="1"/>
    <col min="12431" max="12677" width="9.1796875" style="1"/>
    <col min="12678" max="12678" width="51.1796875" style="1" customWidth="1"/>
    <col min="12679" max="12686" width="9.81640625" style="1" customWidth="1"/>
    <col min="12687" max="12933" width="9.1796875" style="1"/>
    <col min="12934" max="12934" width="51.1796875" style="1" customWidth="1"/>
    <col min="12935" max="12942" width="9.81640625" style="1" customWidth="1"/>
    <col min="12943" max="13189" width="9.1796875" style="1"/>
    <col min="13190" max="13190" width="51.1796875" style="1" customWidth="1"/>
    <col min="13191" max="13198" width="9.81640625" style="1" customWidth="1"/>
    <col min="13199" max="13445" width="9.1796875" style="1"/>
    <col min="13446" max="13446" width="51.1796875" style="1" customWidth="1"/>
    <col min="13447" max="13454" width="9.81640625" style="1" customWidth="1"/>
    <col min="13455" max="13701" width="9.1796875" style="1"/>
    <col min="13702" max="13702" width="51.1796875" style="1" customWidth="1"/>
    <col min="13703" max="13710" width="9.81640625" style="1" customWidth="1"/>
    <col min="13711" max="13957" width="9.1796875" style="1"/>
    <col min="13958" max="13958" width="51.1796875" style="1" customWidth="1"/>
    <col min="13959" max="13966" width="9.81640625" style="1" customWidth="1"/>
    <col min="13967" max="14213" width="9.1796875" style="1"/>
    <col min="14214" max="14214" width="51.1796875" style="1" customWidth="1"/>
    <col min="14215" max="14222" width="9.81640625" style="1" customWidth="1"/>
    <col min="14223" max="14469" width="9.1796875" style="1"/>
    <col min="14470" max="14470" width="51.1796875" style="1" customWidth="1"/>
    <col min="14471" max="14478" width="9.81640625" style="1" customWidth="1"/>
    <col min="14479" max="14725" width="9.1796875" style="1"/>
    <col min="14726" max="14726" width="51.1796875" style="1" customWidth="1"/>
    <col min="14727" max="14734" width="9.81640625" style="1" customWidth="1"/>
    <col min="14735" max="14981" width="9.1796875" style="1"/>
    <col min="14982" max="14982" width="51.1796875" style="1" customWidth="1"/>
    <col min="14983" max="14990" width="9.81640625" style="1" customWidth="1"/>
    <col min="14991" max="15237" width="9.1796875" style="1"/>
    <col min="15238" max="15238" width="51.1796875" style="1" customWidth="1"/>
    <col min="15239" max="15246" width="9.81640625" style="1" customWidth="1"/>
    <col min="15247" max="15493" width="9.1796875" style="1"/>
    <col min="15494" max="15494" width="51.1796875" style="1" customWidth="1"/>
    <col min="15495" max="15502" width="9.81640625" style="1" customWidth="1"/>
    <col min="15503" max="15749" width="9.1796875" style="1"/>
    <col min="15750" max="15750" width="51.1796875" style="1" customWidth="1"/>
    <col min="15751" max="15758" width="9.81640625" style="1" customWidth="1"/>
    <col min="15759" max="16005" width="9.1796875" style="1"/>
    <col min="16006" max="16006" width="51.1796875" style="1" customWidth="1"/>
    <col min="16007" max="16014" width="9.81640625" style="1" customWidth="1"/>
    <col min="16015" max="16384" width="9.1796875" style="1"/>
  </cols>
  <sheetData>
    <row r="1" spans="2:9" ht="17.25" customHeight="1" x14ac:dyDescent="0.3">
      <c r="B1" s="105"/>
      <c r="C1" s="41"/>
      <c r="D1" s="42"/>
      <c r="E1" s="36" t="s">
        <v>140</v>
      </c>
      <c r="F1" s="42"/>
    </row>
    <row r="2" spans="2:9" ht="27.75" customHeight="1" x14ac:dyDescent="0.3">
      <c r="B2" s="176" t="s">
        <v>141</v>
      </c>
      <c r="C2" s="176"/>
      <c r="D2" s="176"/>
      <c r="E2" s="176"/>
    </row>
    <row r="3" spans="2:9" ht="15.75" customHeight="1" x14ac:dyDescent="0.3">
      <c r="B3" s="177">
        <v>2020</v>
      </c>
      <c r="C3" s="177"/>
      <c r="D3" s="177"/>
      <c r="E3" s="177"/>
    </row>
    <row r="4" spans="2:9" ht="15" customHeight="1" x14ac:dyDescent="0.3">
      <c r="B4" s="102" t="s">
        <v>115</v>
      </c>
      <c r="C4" s="11"/>
      <c r="D4" s="16"/>
      <c r="E4" s="11"/>
    </row>
    <row r="5" spans="2:9" ht="15" customHeight="1" x14ac:dyDescent="0.3">
      <c r="B5" s="37" t="s">
        <v>15</v>
      </c>
      <c r="C5" s="178" t="s">
        <v>0</v>
      </c>
      <c r="D5" s="178" t="s">
        <v>95</v>
      </c>
      <c r="E5" s="178" t="s">
        <v>96</v>
      </c>
    </row>
    <row r="6" spans="2:9" ht="15" customHeight="1" x14ac:dyDescent="0.3">
      <c r="B6" s="103" t="s">
        <v>46</v>
      </c>
      <c r="C6" s="180"/>
      <c r="D6" s="180" t="s">
        <v>10</v>
      </c>
      <c r="E6" s="180" t="s">
        <v>11</v>
      </c>
    </row>
    <row r="7" spans="2:9" ht="14" customHeight="1" x14ac:dyDescent="0.3">
      <c r="B7" s="105" t="s">
        <v>0</v>
      </c>
      <c r="C7" s="39">
        <v>2897030</v>
      </c>
      <c r="D7" s="39">
        <v>1523807</v>
      </c>
      <c r="E7" s="39">
        <v>1373223</v>
      </c>
    </row>
    <row r="8" spans="2:9" ht="14" customHeight="1" x14ac:dyDescent="0.3">
      <c r="B8" s="102" t="s">
        <v>53</v>
      </c>
      <c r="C8" s="57">
        <v>69430</v>
      </c>
      <c r="D8" s="15">
        <v>49845</v>
      </c>
      <c r="E8" s="15">
        <v>19585</v>
      </c>
    </row>
    <row r="9" spans="2:9" ht="14" customHeight="1" x14ac:dyDescent="0.3">
      <c r="B9" s="102" t="s">
        <v>47</v>
      </c>
      <c r="C9" s="57">
        <v>8169</v>
      </c>
      <c r="D9" s="15">
        <v>7287</v>
      </c>
      <c r="E9" s="15">
        <v>882</v>
      </c>
    </row>
    <row r="10" spans="2:9" ht="14" customHeight="1" x14ac:dyDescent="0.3">
      <c r="B10" s="102" t="s">
        <v>48</v>
      </c>
      <c r="C10" s="58">
        <f>+SUM(C11:C34)</f>
        <v>615619</v>
      </c>
      <c r="D10" s="14">
        <f>+SUM(D11:D34)</f>
        <v>357088</v>
      </c>
      <c r="E10" s="14">
        <f t="shared" ref="E10" si="0">+SUM(E11:E34)</f>
        <v>258531</v>
      </c>
    </row>
    <row r="11" spans="2:9" s="98" customFormat="1" ht="14" hidden="1" customHeight="1" outlineLevel="1" x14ac:dyDescent="0.35">
      <c r="B11" s="99" t="s">
        <v>291</v>
      </c>
      <c r="C11" s="109">
        <v>76129</v>
      </c>
      <c r="D11" s="110">
        <v>37013</v>
      </c>
      <c r="E11" s="110">
        <v>39116</v>
      </c>
      <c r="F11" s="14"/>
      <c r="G11" s="14"/>
      <c r="H11" s="14"/>
      <c r="I11" s="14"/>
    </row>
    <row r="12" spans="2:9" s="98" customFormat="1" ht="14" hidden="1" customHeight="1" outlineLevel="1" x14ac:dyDescent="0.35">
      <c r="B12" s="99" t="s">
        <v>292</v>
      </c>
      <c r="C12" s="109">
        <v>12928</v>
      </c>
      <c r="D12" s="110">
        <v>7879</v>
      </c>
      <c r="E12" s="110">
        <v>5049</v>
      </c>
      <c r="F12" s="14"/>
      <c r="G12" s="14"/>
      <c r="H12" s="14"/>
      <c r="I12" s="14"/>
    </row>
    <row r="13" spans="2:9" s="98" customFormat="1" ht="14" hidden="1" customHeight="1" outlineLevel="1" x14ac:dyDescent="0.35">
      <c r="B13" s="99" t="s">
        <v>293</v>
      </c>
      <c r="C13" s="109">
        <v>487</v>
      </c>
      <c r="D13" s="110">
        <v>400</v>
      </c>
      <c r="E13" s="110">
        <v>87</v>
      </c>
      <c r="F13" s="14"/>
      <c r="G13" s="14"/>
      <c r="H13" s="14"/>
      <c r="I13" s="14"/>
    </row>
    <row r="14" spans="2:9" s="98" customFormat="1" ht="14" hidden="1" customHeight="1" outlineLevel="1" x14ac:dyDescent="0.35">
      <c r="B14" s="99" t="s">
        <v>294</v>
      </c>
      <c r="C14" s="109">
        <v>38791</v>
      </c>
      <c r="D14" s="110">
        <v>21947</v>
      </c>
      <c r="E14" s="110">
        <v>16844</v>
      </c>
      <c r="F14" s="14"/>
      <c r="G14" s="14"/>
      <c r="H14" s="14"/>
      <c r="I14" s="14"/>
    </row>
    <row r="15" spans="2:9" s="98" customFormat="1" ht="14" hidden="1" customHeight="1" outlineLevel="1" x14ac:dyDescent="0.35">
      <c r="B15" s="99" t="s">
        <v>295</v>
      </c>
      <c r="C15" s="109">
        <v>68260</v>
      </c>
      <c r="D15" s="110">
        <v>8594</v>
      </c>
      <c r="E15" s="110">
        <v>59666</v>
      </c>
      <c r="F15" s="14"/>
      <c r="G15" s="14"/>
      <c r="H15" s="14"/>
      <c r="I15" s="14"/>
    </row>
    <row r="16" spans="2:9" s="98" customFormat="1" ht="14" hidden="1" customHeight="1" outlineLevel="1" x14ac:dyDescent="0.35">
      <c r="B16" s="99" t="s">
        <v>296</v>
      </c>
      <c r="C16" s="109">
        <v>40773</v>
      </c>
      <c r="D16" s="110">
        <v>15889</v>
      </c>
      <c r="E16" s="110">
        <v>24884</v>
      </c>
      <c r="F16" s="14"/>
      <c r="G16" s="14"/>
      <c r="H16" s="14"/>
      <c r="I16" s="14"/>
    </row>
    <row r="17" spans="2:9" s="98" customFormat="1" ht="14" hidden="1" customHeight="1" outlineLevel="1" x14ac:dyDescent="0.35">
      <c r="B17" s="99" t="s">
        <v>297</v>
      </c>
      <c r="C17" s="109">
        <v>23029</v>
      </c>
      <c r="D17" s="110">
        <v>16895</v>
      </c>
      <c r="E17" s="110">
        <v>6134</v>
      </c>
      <c r="F17" s="14"/>
      <c r="G17" s="14"/>
      <c r="H17" s="14"/>
      <c r="I17" s="14"/>
    </row>
    <row r="18" spans="2:9" s="98" customFormat="1" ht="14" hidden="1" customHeight="1" outlineLevel="1" x14ac:dyDescent="0.35">
      <c r="B18" s="99" t="s">
        <v>298</v>
      </c>
      <c r="C18" s="109">
        <v>12739</v>
      </c>
      <c r="D18" s="110">
        <v>9572</v>
      </c>
      <c r="E18" s="110">
        <v>3167</v>
      </c>
      <c r="F18" s="14"/>
      <c r="G18" s="14"/>
      <c r="H18" s="14"/>
      <c r="I18" s="14"/>
    </row>
    <row r="19" spans="2:9" s="98" customFormat="1" ht="14" hidden="1" customHeight="1" outlineLevel="1" x14ac:dyDescent="0.35">
      <c r="B19" s="99" t="s">
        <v>299</v>
      </c>
      <c r="C19" s="109">
        <v>10733</v>
      </c>
      <c r="D19" s="110">
        <v>7129</v>
      </c>
      <c r="E19" s="110">
        <v>3604</v>
      </c>
      <c r="F19" s="14"/>
      <c r="G19" s="14"/>
      <c r="H19" s="14"/>
      <c r="I19" s="14"/>
    </row>
    <row r="20" spans="2:9" s="98" customFormat="1" ht="14" hidden="1" customHeight="1" outlineLevel="1" x14ac:dyDescent="0.35">
      <c r="B20" s="99" t="s">
        <v>300</v>
      </c>
      <c r="C20" s="109">
        <v>1599</v>
      </c>
      <c r="D20" s="110">
        <v>1240</v>
      </c>
      <c r="E20" s="110">
        <v>359</v>
      </c>
      <c r="F20" s="14"/>
      <c r="G20" s="14"/>
      <c r="H20" s="14"/>
      <c r="I20" s="14"/>
    </row>
    <row r="21" spans="2:9" s="98" customFormat="1" ht="14" hidden="1" customHeight="1" outlineLevel="1" x14ac:dyDescent="0.35">
      <c r="B21" s="99" t="s">
        <v>301</v>
      </c>
      <c r="C21" s="109">
        <v>11741</v>
      </c>
      <c r="D21" s="110">
        <v>8000</v>
      </c>
      <c r="E21" s="110">
        <v>3741</v>
      </c>
      <c r="F21" s="14"/>
      <c r="G21" s="14"/>
      <c r="H21" s="14"/>
      <c r="I21" s="14"/>
    </row>
    <row r="22" spans="2:9" s="98" customFormat="1" ht="14" hidden="1" customHeight="1" outlineLevel="1" x14ac:dyDescent="0.35">
      <c r="B22" s="99" t="s">
        <v>302</v>
      </c>
      <c r="C22" s="109">
        <v>9325</v>
      </c>
      <c r="D22" s="110">
        <v>3868</v>
      </c>
      <c r="E22" s="110">
        <v>5457</v>
      </c>
      <c r="F22" s="14"/>
      <c r="G22" s="14"/>
      <c r="H22" s="14"/>
      <c r="I22" s="14"/>
    </row>
    <row r="23" spans="2:9" s="98" customFormat="1" ht="14" hidden="1" customHeight="1" outlineLevel="1" x14ac:dyDescent="0.35">
      <c r="B23" s="99" t="s">
        <v>303</v>
      </c>
      <c r="C23" s="109">
        <v>29428</v>
      </c>
      <c r="D23" s="110">
        <v>20101</v>
      </c>
      <c r="E23" s="110">
        <v>9327</v>
      </c>
      <c r="F23" s="14"/>
      <c r="G23" s="14"/>
      <c r="H23" s="14"/>
      <c r="I23" s="14"/>
    </row>
    <row r="24" spans="2:9" s="98" customFormat="1" ht="14" hidden="1" customHeight="1" outlineLevel="1" x14ac:dyDescent="0.35">
      <c r="B24" s="99" t="s">
        <v>304</v>
      </c>
      <c r="C24" s="109">
        <v>37172</v>
      </c>
      <c r="D24" s="110">
        <v>25391</v>
      </c>
      <c r="E24" s="110">
        <v>11781</v>
      </c>
      <c r="F24" s="14"/>
      <c r="G24" s="14"/>
      <c r="H24" s="14"/>
      <c r="I24" s="14"/>
    </row>
    <row r="25" spans="2:9" s="98" customFormat="1" ht="14" hidden="1" customHeight="1" outlineLevel="1" x14ac:dyDescent="0.35">
      <c r="B25" s="99" t="s">
        <v>305</v>
      </c>
      <c r="C25" s="109">
        <v>8615</v>
      </c>
      <c r="D25" s="110">
        <v>6924</v>
      </c>
      <c r="E25" s="110">
        <v>1691</v>
      </c>
      <c r="F25" s="14"/>
      <c r="G25" s="14"/>
      <c r="H25" s="14"/>
      <c r="I25" s="14"/>
    </row>
    <row r="26" spans="2:9" s="98" customFormat="1" ht="14" hidden="1" customHeight="1" outlineLevel="1" x14ac:dyDescent="0.35">
      <c r="B26" s="99" t="s">
        <v>306</v>
      </c>
      <c r="C26" s="109">
        <v>75920</v>
      </c>
      <c r="D26" s="110">
        <v>61432</v>
      </c>
      <c r="E26" s="110">
        <v>14488</v>
      </c>
      <c r="F26" s="14"/>
      <c r="G26" s="14"/>
      <c r="H26" s="14"/>
      <c r="I26" s="14"/>
    </row>
    <row r="27" spans="2:9" s="98" customFormat="1" ht="14" hidden="1" customHeight="1" outlineLevel="1" x14ac:dyDescent="0.35">
      <c r="B27" s="99" t="s">
        <v>307</v>
      </c>
      <c r="C27" s="109">
        <v>12379</v>
      </c>
      <c r="D27" s="110">
        <v>6560</v>
      </c>
      <c r="E27" s="110">
        <v>5819</v>
      </c>
      <c r="F27" s="14"/>
      <c r="G27" s="14"/>
      <c r="H27" s="14"/>
      <c r="I27" s="14"/>
    </row>
    <row r="28" spans="2:9" s="98" customFormat="1" ht="14" hidden="1" customHeight="1" outlineLevel="1" x14ac:dyDescent="0.35">
      <c r="B28" s="99" t="s">
        <v>308</v>
      </c>
      <c r="C28" s="109">
        <v>18815</v>
      </c>
      <c r="D28" s="110">
        <v>11708</v>
      </c>
      <c r="E28" s="110">
        <v>7107</v>
      </c>
      <c r="F28" s="14"/>
      <c r="G28" s="14"/>
      <c r="H28" s="14"/>
      <c r="I28" s="14"/>
    </row>
    <row r="29" spans="2:9" s="98" customFormat="1" ht="14" hidden="1" customHeight="1" outlineLevel="1" x14ac:dyDescent="0.35">
      <c r="B29" s="99" t="s">
        <v>309</v>
      </c>
      <c r="C29" s="109">
        <v>22721</v>
      </c>
      <c r="D29" s="110">
        <v>18331</v>
      </c>
      <c r="E29" s="110">
        <v>4390</v>
      </c>
      <c r="F29" s="14"/>
      <c r="G29" s="14"/>
      <c r="H29" s="14"/>
      <c r="I29" s="14"/>
    </row>
    <row r="30" spans="2:9" s="98" customFormat="1" ht="14" hidden="1" customHeight="1" outlineLevel="1" x14ac:dyDescent="0.35">
      <c r="B30" s="99" t="s">
        <v>310</v>
      </c>
      <c r="C30" s="109">
        <v>39350</v>
      </c>
      <c r="D30" s="110">
        <v>23794</v>
      </c>
      <c r="E30" s="110">
        <v>15556</v>
      </c>
      <c r="F30" s="14"/>
      <c r="G30" s="14"/>
      <c r="H30" s="14"/>
      <c r="I30" s="14"/>
    </row>
    <row r="31" spans="2:9" s="98" customFormat="1" ht="14" hidden="1" customHeight="1" outlineLevel="1" x14ac:dyDescent="0.35">
      <c r="B31" s="99" t="s">
        <v>311</v>
      </c>
      <c r="C31" s="109">
        <v>5450</v>
      </c>
      <c r="D31" s="110">
        <v>3662</v>
      </c>
      <c r="E31" s="110">
        <v>1788</v>
      </c>
      <c r="F31" s="14"/>
      <c r="G31" s="14"/>
      <c r="H31" s="14"/>
      <c r="I31" s="14"/>
    </row>
    <row r="32" spans="2:9" s="98" customFormat="1" ht="14" hidden="1" customHeight="1" outlineLevel="1" x14ac:dyDescent="0.35">
      <c r="B32" s="99" t="s">
        <v>312</v>
      </c>
      <c r="C32" s="109">
        <v>28443</v>
      </c>
      <c r="D32" s="110">
        <v>20009</v>
      </c>
      <c r="E32" s="110">
        <v>8434</v>
      </c>
      <c r="F32" s="14"/>
      <c r="G32" s="14"/>
      <c r="H32" s="14"/>
      <c r="I32" s="14"/>
    </row>
    <row r="33" spans="2:9" s="98" customFormat="1" ht="14" hidden="1" customHeight="1" outlineLevel="1" x14ac:dyDescent="0.35">
      <c r="B33" s="99" t="s">
        <v>313</v>
      </c>
      <c r="C33" s="109">
        <v>12132</v>
      </c>
      <c r="D33" s="110">
        <v>6265</v>
      </c>
      <c r="E33" s="110">
        <v>5867</v>
      </c>
      <c r="F33" s="14"/>
      <c r="G33" s="14"/>
      <c r="H33" s="14"/>
      <c r="I33" s="14"/>
    </row>
    <row r="34" spans="2:9" s="98" customFormat="1" ht="14" hidden="1" customHeight="1" outlineLevel="1" x14ac:dyDescent="0.35">
      <c r="B34" s="99" t="s">
        <v>314</v>
      </c>
      <c r="C34" s="109">
        <v>18660</v>
      </c>
      <c r="D34" s="110">
        <v>14485</v>
      </c>
      <c r="E34" s="110">
        <v>4175</v>
      </c>
      <c r="F34" s="14"/>
      <c r="G34" s="14"/>
      <c r="H34" s="14"/>
      <c r="I34" s="14"/>
    </row>
    <row r="35" spans="2:9" ht="14" customHeight="1" collapsed="1" x14ac:dyDescent="0.3">
      <c r="B35" s="100" t="s">
        <v>57</v>
      </c>
      <c r="C35" s="58">
        <v>6673</v>
      </c>
      <c r="D35" s="14">
        <v>5131</v>
      </c>
      <c r="E35" s="14">
        <v>1542</v>
      </c>
      <c r="F35" s="78"/>
      <c r="G35" s="78"/>
      <c r="H35" s="78"/>
    </row>
    <row r="36" spans="2:9" ht="14" customHeight="1" x14ac:dyDescent="0.3">
      <c r="B36" s="100" t="s">
        <v>58</v>
      </c>
      <c r="C36" s="58">
        <v>25739</v>
      </c>
      <c r="D36" s="14">
        <v>19060</v>
      </c>
      <c r="E36" s="14">
        <v>6679</v>
      </c>
      <c r="F36" s="77"/>
      <c r="G36" s="77"/>
      <c r="H36" s="78"/>
    </row>
    <row r="37" spans="2:9" ht="14" customHeight="1" x14ac:dyDescent="0.3">
      <c r="B37" s="102" t="s">
        <v>49</v>
      </c>
      <c r="C37" s="58">
        <v>233037</v>
      </c>
      <c r="D37" s="14">
        <v>210047</v>
      </c>
      <c r="E37" s="14">
        <v>22990</v>
      </c>
      <c r="F37" s="77"/>
      <c r="G37" s="77"/>
      <c r="H37" s="77"/>
    </row>
    <row r="38" spans="2:9" ht="14" customHeight="1" x14ac:dyDescent="0.3">
      <c r="B38" s="100" t="s">
        <v>50</v>
      </c>
      <c r="C38" s="58">
        <f>+C39+C40+C41</f>
        <v>527777</v>
      </c>
      <c r="D38" s="14">
        <f>+D39+D40+D41</f>
        <v>266198</v>
      </c>
      <c r="E38" s="14">
        <f>+E39+E40+E41</f>
        <v>261579</v>
      </c>
      <c r="F38" s="77"/>
      <c r="G38" s="77"/>
      <c r="H38" s="77"/>
    </row>
    <row r="39" spans="2:9" ht="14" hidden="1" customHeight="1" outlineLevel="1" x14ac:dyDescent="0.3">
      <c r="B39" s="99" t="s">
        <v>315</v>
      </c>
      <c r="C39" s="111">
        <v>67758</v>
      </c>
      <c r="D39" s="112">
        <v>55025</v>
      </c>
      <c r="E39" s="112">
        <v>12733</v>
      </c>
    </row>
    <row r="40" spans="2:9" ht="14" hidden="1" customHeight="1" outlineLevel="1" x14ac:dyDescent="0.3">
      <c r="B40" s="99" t="s">
        <v>316</v>
      </c>
      <c r="C40" s="111">
        <v>159890</v>
      </c>
      <c r="D40" s="112">
        <v>99089</v>
      </c>
      <c r="E40" s="112">
        <v>60801</v>
      </c>
    </row>
    <row r="41" spans="2:9" ht="14" hidden="1" customHeight="1" outlineLevel="1" x14ac:dyDescent="0.3">
      <c r="B41" s="99" t="s">
        <v>317</v>
      </c>
      <c r="C41" s="111">
        <v>300129</v>
      </c>
      <c r="D41" s="112">
        <v>112084</v>
      </c>
      <c r="E41" s="112">
        <v>188045</v>
      </c>
    </row>
    <row r="42" spans="2:9" ht="14" customHeight="1" collapsed="1" x14ac:dyDescent="0.3">
      <c r="B42" s="102" t="s">
        <v>51</v>
      </c>
      <c r="C42" s="57">
        <v>146910</v>
      </c>
      <c r="D42" s="15">
        <v>117807</v>
      </c>
      <c r="E42" s="15">
        <v>29103</v>
      </c>
    </row>
    <row r="43" spans="2:9" ht="14" customHeight="1" x14ac:dyDescent="0.3">
      <c r="B43" s="102" t="s">
        <v>52</v>
      </c>
      <c r="C43" s="57">
        <v>211690</v>
      </c>
      <c r="D43" s="15">
        <v>88335</v>
      </c>
      <c r="E43" s="15">
        <v>123355</v>
      </c>
    </row>
    <row r="44" spans="2:9" ht="14" customHeight="1" x14ac:dyDescent="0.3">
      <c r="B44" s="102" t="s">
        <v>61</v>
      </c>
      <c r="C44" s="57">
        <v>102523</v>
      </c>
      <c r="D44" s="15">
        <v>67459</v>
      </c>
      <c r="E44" s="15">
        <v>35064</v>
      </c>
    </row>
    <row r="45" spans="2:9" ht="14" customHeight="1" x14ac:dyDescent="0.3">
      <c r="B45" s="102" t="s">
        <v>60</v>
      </c>
      <c r="C45" s="57">
        <v>76065</v>
      </c>
      <c r="D45" s="15">
        <v>35863</v>
      </c>
      <c r="E45" s="15">
        <v>40202</v>
      </c>
    </row>
    <row r="46" spans="2:9" ht="14" customHeight="1" x14ac:dyDescent="0.3">
      <c r="B46" s="102" t="s">
        <v>59</v>
      </c>
      <c r="C46" s="57">
        <v>25552</v>
      </c>
      <c r="D46" s="15">
        <v>10973</v>
      </c>
      <c r="E46" s="15">
        <v>14579</v>
      </c>
    </row>
    <row r="47" spans="2:9" ht="14" customHeight="1" x14ac:dyDescent="0.3">
      <c r="B47" s="102" t="s">
        <v>62</v>
      </c>
      <c r="C47" s="57">
        <v>134165</v>
      </c>
      <c r="D47" s="15">
        <v>60869</v>
      </c>
      <c r="E47" s="15">
        <v>73296</v>
      </c>
    </row>
    <row r="48" spans="2:9" ht="14" customHeight="1" x14ac:dyDescent="0.3">
      <c r="B48" s="102" t="s">
        <v>63</v>
      </c>
      <c r="C48" s="57">
        <v>276951</v>
      </c>
      <c r="D48" s="15">
        <v>134681</v>
      </c>
      <c r="E48" s="15">
        <v>142270</v>
      </c>
    </row>
    <row r="49" spans="2:5" ht="14" customHeight="1" x14ac:dyDescent="0.3">
      <c r="B49" s="102" t="s">
        <v>69</v>
      </c>
      <c r="C49" s="57">
        <v>12427</v>
      </c>
      <c r="D49" s="15">
        <v>7949</v>
      </c>
      <c r="E49" s="15">
        <v>4478</v>
      </c>
    </row>
    <row r="50" spans="2:5" ht="14" customHeight="1" x14ac:dyDescent="0.3">
      <c r="B50" s="102" t="s">
        <v>64</v>
      </c>
      <c r="C50" s="57">
        <v>57076</v>
      </c>
      <c r="D50" s="15">
        <v>14530</v>
      </c>
      <c r="E50" s="15">
        <v>42546</v>
      </c>
    </row>
    <row r="51" spans="2:5" ht="14" customHeight="1" x14ac:dyDescent="0.3">
      <c r="B51" s="102" t="s">
        <v>65</v>
      </c>
      <c r="C51" s="57">
        <v>280103</v>
      </c>
      <c r="D51" s="15">
        <v>38076</v>
      </c>
      <c r="E51" s="15">
        <v>242027</v>
      </c>
    </row>
    <row r="52" spans="2:5" ht="14" customHeight="1" x14ac:dyDescent="0.3">
      <c r="B52" s="102" t="s">
        <v>66</v>
      </c>
      <c r="C52" s="57">
        <v>25915</v>
      </c>
      <c r="D52" s="15">
        <v>14845</v>
      </c>
      <c r="E52" s="15">
        <v>11070</v>
      </c>
    </row>
    <row r="53" spans="2:5" ht="14" customHeight="1" x14ac:dyDescent="0.3">
      <c r="B53" s="102" t="s">
        <v>67</v>
      </c>
      <c r="C53" s="57">
        <v>61092</v>
      </c>
      <c r="D53" s="15">
        <v>17714</v>
      </c>
      <c r="E53" s="15">
        <v>43378</v>
      </c>
    </row>
    <row r="54" spans="2:5" ht="14" customHeight="1" x14ac:dyDescent="0.3">
      <c r="B54" s="104" t="s">
        <v>68</v>
      </c>
      <c r="C54" s="59">
        <v>117</v>
      </c>
      <c r="D54" s="151">
        <v>50</v>
      </c>
      <c r="E54" s="151">
        <v>67</v>
      </c>
    </row>
    <row r="56" spans="2:5" x14ac:dyDescent="0.3">
      <c r="B56" s="106"/>
      <c r="C56" s="6"/>
      <c r="D56" s="6"/>
      <c r="E56" s="6"/>
    </row>
    <row r="57" spans="2:5" ht="14" customHeight="1" x14ac:dyDescent="0.3">
      <c r="B57" s="106"/>
      <c r="C57" s="6"/>
      <c r="D57" s="6"/>
      <c r="E57" s="6"/>
    </row>
  </sheetData>
  <mergeCells count="5">
    <mergeCell ref="C5:C6"/>
    <mergeCell ref="D5:D6"/>
    <mergeCell ref="E5:E6"/>
    <mergeCell ref="B2:E2"/>
    <mergeCell ref="B3:E3"/>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M54"/>
  <sheetViews>
    <sheetView workbookViewId="0"/>
  </sheetViews>
  <sheetFormatPr defaultColWidth="9.1796875" defaultRowHeight="10" outlineLevelRow="1" x14ac:dyDescent="0.2"/>
  <cols>
    <col min="1" max="1" width="3.90625" style="10" customWidth="1"/>
    <col min="2" max="2" width="57.81640625" style="10" customWidth="1"/>
    <col min="3" max="5" width="7.90625" style="10" customWidth="1"/>
    <col min="6" max="6" width="1" style="10" customWidth="1"/>
    <col min="7" max="9" width="7.90625" style="10" customWidth="1"/>
    <col min="10" max="10" width="1" style="10" customWidth="1"/>
    <col min="11" max="11" width="7.90625" style="11" customWidth="1"/>
    <col min="12" max="12" width="7.90625" style="10" customWidth="1"/>
    <col min="13" max="13" width="7.90625" style="11" customWidth="1"/>
    <col min="14" max="227" width="9.1796875" style="10"/>
    <col min="228" max="228" width="51.1796875" style="10" customWidth="1"/>
    <col min="229" max="236" width="9.81640625" style="10" customWidth="1"/>
    <col min="237" max="483" width="9.1796875" style="10"/>
    <col min="484" max="484" width="51.1796875" style="10" customWidth="1"/>
    <col min="485" max="492" width="9.81640625" style="10" customWidth="1"/>
    <col min="493" max="739" width="9.1796875" style="10"/>
    <col min="740" max="740" width="51.1796875" style="10" customWidth="1"/>
    <col min="741" max="748" width="9.81640625" style="10" customWidth="1"/>
    <col min="749" max="995" width="9.1796875" style="10"/>
    <col min="996" max="996" width="51.1796875" style="10" customWidth="1"/>
    <col min="997" max="1004" width="9.81640625" style="10" customWidth="1"/>
    <col min="1005" max="1251" width="9.1796875" style="10"/>
    <col min="1252" max="1252" width="51.1796875" style="10" customWidth="1"/>
    <col min="1253" max="1260" width="9.81640625" style="10" customWidth="1"/>
    <col min="1261" max="1507" width="9.1796875" style="10"/>
    <col min="1508" max="1508" width="51.1796875" style="10" customWidth="1"/>
    <col min="1509" max="1516" width="9.81640625" style="10" customWidth="1"/>
    <col min="1517" max="1763" width="9.1796875" style="10"/>
    <col min="1764" max="1764" width="51.1796875" style="10" customWidth="1"/>
    <col min="1765" max="1772" width="9.81640625" style="10" customWidth="1"/>
    <col min="1773" max="2019" width="9.1796875" style="10"/>
    <col min="2020" max="2020" width="51.1796875" style="10" customWidth="1"/>
    <col min="2021" max="2028" width="9.81640625" style="10" customWidth="1"/>
    <col min="2029" max="2275" width="9.1796875" style="10"/>
    <col min="2276" max="2276" width="51.1796875" style="10" customWidth="1"/>
    <col min="2277" max="2284" width="9.81640625" style="10" customWidth="1"/>
    <col min="2285" max="2531" width="9.1796875" style="10"/>
    <col min="2532" max="2532" width="51.1796875" style="10" customWidth="1"/>
    <col min="2533" max="2540" width="9.81640625" style="10" customWidth="1"/>
    <col min="2541" max="2787" width="9.1796875" style="10"/>
    <col min="2788" max="2788" width="51.1796875" style="10" customWidth="1"/>
    <col min="2789" max="2796" width="9.81640625" style="10" customWidth="1"/>
    <col min="2797" max="3043" width="9.1796875" style="10"/>
    <col min="3044" max="3044" width="51.1796875" style="10" customWidth="1"/>
    <col min="3045" max="3052" width="9.81640625" style="10" customWidth="1"/>
    <col min="3053" max="3299" width="9.1796875" style="10"/>
    <col min="3300" max="3300" width="51.1796875" style="10" customWidth="1"/>
    <col min="3301" max="3308" width="9.81640625" style="10" customWidth="1"/>
    <col min="3309" max="3555" width="9.1796875" style="10"/>
    <col min="3556" max="3556" width="51.1796875" style="10" customWidth="1"/>
    <col min="3557" max="3564" width="9.81640625" style="10" customWidth="1"/>
    <col min="3565" max="3811" width="9.1796875" style="10"/>
    <col min="3812" max="3812" width="51.1796875" style="10" customWidth="1"/>
    <col min="3813" max="3820" width="9.81640625" style="10" customWidth="1"/>
    <col min="3821" max="4067" width="9.1796875" style="10"/>
    <col min="4068" max="4068" width="51.1796875" style="10" customWidth="1"/>
    <col min="4069" max="4076" width="9.81640625" style="10" customWidth="1"/>
    <col min="4077" max="4323" width="9.1796875" style="10"/>
    <col min="4324" max="4324" width="51.1796875" style="10" customWidth="1"/>
    <col min="4325" max="4332" width="9.81640625" style="10" customWidth="1"/>
    <col min="4333" max="4579" width="9.1796875" style="10"/>
    <col min="4580" max="4580" width="51.1796875" style="10" customWidth="1"/>
    <col min="4581" max="4588" width="9.81640625" style="10" customWidth="1"/>
    <col min="4589" max="4835" width="9.1796875" style="10"/>
    <col min="4836" max="4836" width="51.1796875" style="10" customWidth="1"/>
    <col min="4837" max="4844" width="9.81640625" style="10" customWidth="1"/>
    <col min="4845" max="5091" width="9.1796875" style="10"/>
    <col min="5092" max="5092" width="51.1796875" style="10" customWidth="1"/>
    <col min="5093" max="5100" width="9.81640625" style="10" customWidth="1"/>
    <col min="5101" max="5347" width="9.1796875" style="10"/>
    <col min="5348" max="5348" width="51.1796875" style="10" customWidth="1"/>
    <col min="5349" max="5356" width="9.81640625" style="10" customWidth="1"/>
    <col min="5357" max="5603" width="9.1796875" style="10"/>
    <col min="5604" max="5604" width="51.1796875" style="10" customWidth="1"/>
    <col min="5605" max="5612" width="9.81640625" style="10" customWidth="1"/>
    <col min="5613" max="5859" width="9.1796875" style="10"/>
    <col min="5860" max="5860" width="51.1796875" style="10" customWidth="1"/>
    <col min="5861" max="5868" width="9.81640625" style="10" customWidth="1"/>
    <col min="5869" max="6115" width="9.1796875" style="10"/>
    <col min="6116" max="6116" width="51.1796875" style="10" customWidth="1"/>
    <col min="6117" max="6124" width="9.81640625" style="10" customWidth="1"/>
    <col min="6125" max="6371" width="9.1796875" style="10"/>
    <col min="6372" max="6372" width="51.1796875" style="10" customWidth="1"/>
    <col min="6373" max="6380" width="9.81640625" style="10" customWidth="1"/>
    <col min="6381" max="6627" width="9.1796875" style="10"/>
    <col min="6628" max="6628" width="51.1796875" style="10" customWidth="1"/>
    <col min="6629" max="6636" width="9.81640625" style="10" customWidth="1"/>
    <col min="6637" max="6883" width="9.1796875" style="10"/>
    <col min="6884" max="6884" width="51.1796875" style="10" customWidth="1"/>
    <col min="6885" max="6892" width="9.81640625" style="10" customWidth="1"/>
    <col min="6893" max="7139" width="9.1796875" style="10"/>
    <col min="7140" max="7140" width="51.1796875" style="10" customWidth="1"/>
    <col min="7141" max="7148" width="9.81640625" style="10" customWidth="1"/>
    <col min="7149" max="7395" width="9.1796875" style="10"/>
    <col min="7396" max="7396" width="51.1796875" style="10" customWidth="1"/>
    <col min="7397" max="7404" width="9.81640625" style="10" customWidth="1"/>
    <col min="7405" max="7651" width="9.1796875" style="10"/>
    <col min="7652" max="7652" width="51.1796875" style="10" customWidth="1"/>
    <col min="7653" max="7660" width="9.81640625" style="10" customWidth="1"/>
    <col min="7661" max="7907" width="9.1796875" style="10"/>
    <col min="7908" max="7908" width="51.1796875" style="10" customWidth="1"/>
    <col min="7909" max="7916" width="9.81640625" style="10" customWidth="1"/>
    <col min="7917" max="8163" width="9.1796875" style="10"/>
    <col min="8164" max="8164" width="51.1796875" style="10" customWidth="1"/>
    <col min="8165" max="8172" width="9.81640625" style="10" customWidth="1"/>
    <col min="8173" max="8419" width="9.1796875" style="10"/>
    <col min="8420" max="8420" width="51.1796875" style="10" customWidth="1"/>
    <col min="8421" max="8428" width="9.81640625" style="10" customWidth="1"/>
    <col min="8429" max="8675" width="9.1796875" style="10"/>
    <col min="8676" max="8676" width="51.1796875" style="10" customWidth="1"/>
    <col min="8677" max="8684" width="9.81640625" style="10" customWidth="1"/>
    <col min="8685" max="8931" width="9.1796875" style="10"/>
    <col min="8932" max="8932" width="51.1796875" style="10" customWidth="1"/>
    <col min="8933" max="8940" width="9.81640625" style="10" customWidth="1"/>
    <col min="8941" max="9187" width="9.1796875" style="10"/>
    <col min="9188" max="9188" width="51.1796875" style="10" customWidth="1"/>
    <col min="9189" max="9196" width="9.81640625" style="10" customWidth="1"/>
    <col min="9197" max="9443" width="9.1796875" style="10"/>
    <col min="9444" max="9444" width="51.1796875" style="10" customWidth="1"/>
    <col min="9445" max="9452" width="9.81640625" style="10" customWidth="1"/>
    <col min="9453" max="9699" width="9.1796875" style="10"/>
    <col min="9700" max="9700" width="51.1796875" style="10" customWidth="1"/>
    <col min="9701" max="9708" width="9.81640625" style="10" customWidth="1"/>
    <col min="9709" max="9955" width="9.1796875" style="10"/>
    <col min="9956" max="9956" width="51.1796875" style="10" customWidth="1"/>
    <col min="9957" max="9964" width="9.81640625" style="10" customWidth="1"/>
    <col min="9965" max="10211" width="9.1796875" style="10"/>
    <col min="10212" max="10212" width="51.1796875" style="10" customWidth="1"/>
    <col min="10213" max="10220" width="9.81640625" style="10" customWidth="1"/>
    <col min="10221" max="10467" width="9.1796875" style="10"/>
    <col min="10468" max="10468" width="51.1796875" style="10" customWidth="1"/>
    <col min="10469" max="10476" width="9.81640625" style="10" customWidth="1"/>
    <col min="10477" max="10723" width="9.1796875" style="10"/>
    <col min="10724" max="10724" width="51.1796875" style="10" customWidth="1"/>
    <col min="10725" max="10732" width="9.81640625" style="10" customWidth="1"/>
    <col min="10733" max="10979" width="9.1796875" style="10"/>
    <col min="10980" max="10980" width="51.1796875" style="10" customWidth="1"/>
    <col min="10981" max="10988" width="9.81640625" style="10" customWidth="1"/>
    <col min="10989" max="11235" width="9.1796875" style="10"/>
    <col min="11236" max="11236" width="51.1796875" style="10" customWidth="1"/>
    <col min="11237" max="11244" width="9.81640625" style="10" customWidth="1"/>
    <col min="11245" max="11491" width="9.1796875" style="10"/>
    <col min="11492" max="11492" width="51.1796875" style="10" customWidth="1"/>
    <col min="11493" max="11500" width="9.81640625" style="10" customWidth="1"/>
    <col min="11501" max="11747" width="9.1796875" style="10"/>
    <col min="11748" max="11748" width="51.1796875" style="10" customWidth="1"/>
    <col min="11749" max="11756" width="9.81640625" style="10" customWidth="1"/>
    <col min="11757" max="12003" width="9.1796875" style="10"/>
    <col min="12004" max="12004" width="51.1796875" style="10" customWidth="1"/>
    <col min="12005" max="12012" width="9.81640625" style="10" customWidth="1"/>
    <col min="12013" max="12259" width="9.1796875" style="10"/>
    <col min="12260" max="12260" width="51.1796875" style="10" customWidth="1"/>
    <col min="12261" max="12268" width="9.81640625" style="10" customWidth="1"/>
    <col min="12269" max="12515" width="9.1796875" style="10"/>
    <col min="12516" max="12516" width="51.1796875" style="10" customWidth="1"/>
    <col min="12517" max="12524" width="9.81640625" style="10" customWidth="1"/>
    <col min="12525" max="12771" width="9.1796875" style="10"/>
    <col min="12772" max="12772" width="51.1796875" style="10" customWidth="1"/>
    <col min="12773" max="12780" width="9.81640625" style="10" customWidth="1"/>
    <col min="12781" max="13027" width="9.1796875" style="10"/>
    <col min="13028" max="13028" width="51.1796875" style="10" customWidth="1"/>
    <col min="13029" max="13036" width="9.81640625" style="10" customWidth="1"/>
    <col min="13037" max="13283" width="9.1796875" style="10"/>
    <col min="13284" max="13284" width="51.1796875" style="10" customWidth="1"/>
    <col min="13285" max="13292" width="9.81640625" style="10" customWidth="1"/>
    <col min="13293" max="13539" width="9.1796875" style="10"/>
    <col min="13540" max="13540" width="51.1796875" style="10" customWidth="1"/>
    <col min="13541" max="13548" width="9.81640625" style="10" customWidth="1"/>
    <col min="13549" max="13795" width="9.1796875" style="10"/>
    <col min="13796" max="13796" width="51.1796875" style="10" customWidth="1"/>
    <col min="13797" max="13804" width="9.81640625" style="10" customWidth="1"/>
    <col min="13805" max="14051" width="9.1796875" style="10"/>
    <col min="14052" max="14052" width="51.1796875" style="10" customWidth="1"/>
    <col min="14053" max="14060" width="9.81640625" style="10" customWidth="1"/>
    <col min="14061" max="14307" width="9.1796875" style="10"/>
    <col min="14308" max="14308" width="51.1796875" style="10" customWidth="1"/>
    <col min="14309" max="14316" width="9.81640625" style="10" customWidth="1"/>
    <col min="14317" max="14563" width="9.1796875" style="10"/>
    <col min="14564" max="14564" width="51.1796875" style="10" customWidth="1"/>
    <col min="14565" max="14572" width="9.81640625" style="10" customWidth="1"/>
    <col min="14573" max="14819" width="9.1796875" style="10"/>
    <col min="14820" max="14820" width="51.1796875" style="10" customWidth="1"/>
    <col min="14821" max="14828" width="9.81640625" style="10" customWidth="1"/>
    <col min="14829" max="15075" width="9.1796875" style="10"/>
    <col min="15076" max="15076" width="51.1796875" style="10" customWidth="1"/>
    <col min="15077" max="15084" width="9.81640625" style="10" customWidth="1"/>
    <col min="15085" max="15331" width="9.1796875" style="10"/>
    <col min="15332" max="15332" width="51.1796875" style="10" customWidth="1"/>
    <col min="15333" max="15340" width="9.81640625" style="10" customWidth="1"/>
    <col min="15341" max="15587" width="9.1796875" style="10"/>
    <col min="15588" max="15588" width="51.1796875" style="10" customWidth="1"/>
    <col min="15589" max="15596" width="9.81640625" style="10" customWidth="1"/>
    <col min="15597" max="15843" width="9.1796875" style="10"/>
    <col min="15844" max="15844" width="51.1796875" style="10" customWidth="1"/>
    <col min="15845" max="15852" width="9.81640625" style="10" customWidth="1"/>
    <col min="15853" max="16099" width="9.1796875" style="10"/>
    <col min="16100" max="16100" width="51.1796875" style="10" customWidth="1"/>
    <col min="16101" max="16108" width="9.81640625" style="10" customWidth="1"/>
    <col min="16109" max="16384" width="9.1796875" style="10"/>
  </cols>
  <sheetData>
    <row r="1" spans="2:13" s="1" customFormat="1" ht="17.25" customHeight="1" x14ac:dyDescent="0.3">
      <c r="B1" s="40"/>
      <c r="C1" s="41"/>
      <c r="D1" s="42"/>
      <c r="M1" s="36" t="s">
        <v>226</v>
      </c>
    </row>
    <row r="2" spans="2:13" s="1" customFormat="1" ht="28.5" customHeight="1" x14ac:dyDescent="0.3">
      <c r="B2" s="176" t="s">
        <v>343</v>
      </c>
      <c r="C2" s="176"/>
      <c r="D2" s="176"/>
      <c r="E2" s="176"/>
      <c r="F2" s="176"/>
      <c r="G2" s="176"/>
      <c r="H2" s="176"/>
      <c r="I2" s="176"/>
      <c r="J2" s="176"/>
      <c r="K2" s="176"/>
      <c r="L2" s="176"/>
      <c r="M2" s="176"/>
    </row>
    <row r="3" spans="2:13" s="1" customFormat="1" ht="15.75" customHeight="1" x14ac:dyDescent="0.3">
      <c r="B3" s="177" t="s">
        <v>340</v>
      </c>
      <c r="C3" s="177"/>
      <c r="D3" s="177"/>
      <c r="E3" s="177"/>
      <c r="F3" s="177"/>
      <c r="G3" s="177"/>
      <c r="H3" s="177"/>
      <c r="I3" s="177"/>
      <c r="J3" s="177"/>
      <c r="K3" s="177"/>
      <c r="L3" s="177"/>
      <c r="M3" s="177"/>
    </row>
    <row r="4" spans="2:13" x14ac:dyDescent="0.2">
      <c r="B4" s="10" t="s">
        <v>115</v>
      </c>
    </row>
    <row r="5" spans="2:13" ht="20" customHeight="1" x14ac:dyDescent="0.2">
      <c r="B5" s="37" t="s">
        <v>123</v>
      </c>
      <c r="C5" s="196" t="s">
        <v>122</v>
      </c>
      <c r="D5" s="196"/>
      <c r="E5" s="196"/>
      <c r="F5" s="47"/>
      <c r="G5" s="196" t="s">
        <v>124</v>
      </c>
      <c r="H5" s="196"/>
      <c r="I5" s="196"/>
      <c r="J5" s="47"/>
      <c r="K5" s="196" t="s">
        <v>121</v>
      </c>
      <c r="L5" s="196"/>
      <c r="M5" s="196"/>
    </row>
    <row r="6" spans="2:13" ht="18.75" customHeight="1" x14ac:dyDescent="0.25">
      <c r="B6" s="43" t="s">
        <v>46</v>
      </c>
      <c r="C6" s="97">
        <v>2020</v>
      </c>
      <c r="D6" s="97">
        <v>2019</v>
      </c>
      <c r="E6" s="97">
        <v>2018</v>
      </c>
      <c r="F6" s="97"/>
      <c r="G6" s="97">
        <v>2020</v>
      </c>
      <c r="H6" s="97">
        <v>2019</v>
      </c>
      <c r="I6" s="97">
        <v>2018</v>
      </c>
      <c r="J6" s="97"/>
      <c r="K6" s="97">
        <v>2020</v>
      </c>
      <c r="L6" s="97">
        <v>2019</v>
      </c>
      <c r="M6" s="97">
        <v>2018</v>
      </c>
    </row>
    <row r="7" spans="2:13" s="40" customFormat="1" ht="14" customHeight="1" x14ac:dyDescent="0.25">
      <c r="B7" s="40" t="s">
        <v>0</v>
      </c>
      <c r="C7" s="65">
        <f>+'Q13'!C7</f>
        <v>34.576963303797335</v>
      </c>
      <c r="D7" s="65">
        <v>36.665207005415354</v>
      </c>
      <c r="E7" s="65">
        <v>34.668998096627824</v>
      </c>
      <c r="F7" s="65"/>
      <c r="G7" s="63">
        <f>+'Q34'!C7</f>
        <v>29.399565740411806</v>
      </c>
      <c r="H7" s="64">
        <v>32.625717850119429</v>
      </c>
      <c r="I7" s="63">
        <v>33.805763997427768</v>
      </c>
      <c r="J7" s="65"/>
      <c r="K7" s="63">
        <f>+'Q39'!C7:C54</f>
        <v>372.7556946821087</v>
      </c>
      <c r="L7" s="63">
        <v>425.8403800288969</v>
      </c>
      <c r="M7" s="65">
        <v>397.53666188073481</v>
      </c>
    </row>
    <row r="8" spans="2:13" ht="14" customHeight="1" x14ac:dyDescent="0.2">
      <c r="B8" s="10" t="s">
        <v>53</v>
      </c>
      <c r="C8" s="12">
        <f>+'Q13'!C8</f>
        <v>14.973354457727206</v>
      </c>
      <c r="D8" s="13">
        <v>16.380586197952425</v>
      </c>
      <c r="E8" s="13">
        <v>16.775624226017371</v>
      </c>
      <c r="F8" s="13"/>
      <c r="G8" s="20">
        <f>+'Q34'!C8</f>
        <v>22.28886110042334</v>
      </c>
      <c r="H8" s="31">
        <v>26.782786885245901</v>
      </c>
      <c r="I8" s="20">
        <v>24.215708154506398</v>
      </c>
      <c r="J8" s="13"/>
      <c r="K8" s="20">
        <f>+'Q39'!C8:C55</f>
        <v>142.99595227950573</v>
      </c>
      <c r="L8" s="20">
        <v>186.00828672053035</v>
      </c>
      <c r="M8" s="13">
        <v>205.03150654537387</v>
      </c>
    </row>
    <row r="9" spans="2:13" ht="14" customHeight="1" x14ac:dyDescent="0.2">
      <c r="B9" s="10" t="s">
        <v>47</v>
      </c>
      <c r="C9" s="12">
        <f>+'Q13'!C9</f>
        <v>34.27592116538132</v>
      </c>
      <c r="D9" s="13">
        <v>42.142770866046625</v>
      </c>
      <c r="E9" s="13">
        <v>41.359313384365549</v>
      </c>
      <c r="F9" s="13"/>
      <c r="G9" s="20">
        <f>+'Q34'!C9</f>
        <v>35.033928571428589</v>
      </c>
      <c r="H9" s="31">
        <v>34.098882201203786</v>
      </c>
      <c r="I9" s="20">
        <v>28.406337633202494</v>
      </c>
      <c r="J9" s="13"/>
      <c r="K9" s="20">
        <f>+'Q39'!C9:C56</f>
        <v>575.14810045074069</v>
      </c>
      <c r="L9" s="20">
        <v>493.55738396624474</v>
      </c>
      <c r="M9" s="13">
        <v>662.35273522975933</v>
      </c>
    </row>
    <row r="10" spans="2:13" ht="14" customHeight="1" x14ac:dyDescent="0.2">
      <c r="B10" s="10" t="s">
        <v>48</v>
      </c>
      <c r="C10" s="12">
        <f>+'Q13'!C10</f>
        <v>37.646823765998128</v>
      </c>
      <c r="D10" s="13">
        <v>41.226752235752606</v>
      </c>
      <c r="E10" s="13">
        <v>38.860395922489978</v>
      </c>
      <c r="F10" s="13"/>
      <c r="G10" s="20">
        <f>+'Q34'!C10</f>
        <v>28.376374799901651</v>
      </c>
      <c r="H10" s="31">
        <v>32.84093508942788</v>
      </c>
      <c r="I10" s="31">
        <v>33.284427988366268</v>
      </c>
      <c r="J10" s="13"/>
      <c r="K10" s="20">
        <f>+'Q39'!C10:C57</f>
        <v>337.8996817528938</v>
      </c>
      <c r="L10" s="31">
        <v>377.49583937328441</v>
      </c>
      <c r="M10" s="13">
        <v>340.7984482411573</v>
      </c>
    </row>
    <row r="11" spans="2:13" s="98" customFormat="1" ht="14" hidden="1" customHeight="1" outlineLevel="1" x14ac:dyDescent="0.35">
      <c r="B11" s="99" t="s">
        <v>291</v>
      </c>
      <c r="C11" s="118">
        <f>+'Q13'!C11</f>
        <v>41.110483521391323</v>
      </c>
      <c r="D11" s="110" t="s">
        <v>341</v>
      </c>
      <c r="E11" s="110" t="s">
        <v>341</v>
      </c>
      <c r="F11" s="110"/>
      <c r="G11" s="116">
        <f>+'Q34'!C11</f>
        <v>20.206952743074336</v>
      </c>
      <c r="H11" s="110" t="s">
        <v>341</v>
      </c>
      <c r="I11" s="110" t="s">
        <v>341</v>
      </c>
      <c r="J11" s="138"/>
      <c r="K11" s="116">
        <f>+'Q39'!C11:C58</f>
        <v>170.48022598870043</v>
      </c>
      <c r="L11" s="110" t="s">
        <v>341</v>
      </c>
      <c r="M11" s="110" t="s">
        <v>341</v>
      </c>
    </row>
    <row r="12" spans="2:13" s="98" customFormat="1" ht="14" hidden="1" customHeight="1" outlineLevel="1" x14ac:dyDescent="0.35">
      <c r="B12" s="99" t="s">
        <v>292</v>
      </c>
      <c r="C12" s="118">
        <f>+'Q13'!C12</f>
        <v>45.761138613861384</v>
      </c>
      <c r="D12" s="110" t="s">
        <v>341</v>
      </c>
      <c r="E12" s="110" t="s">
        <v>341</v>
      </c>
      <c r="F12" s="110"/>
      <c r="G12" s="116">
        <f>+'Q34'!C12</f>
        <v>20.605476673428104</v>
      </c>
      <c r="H12" s="110" t="s">
        <v>341</v>
      </c>
      <c r="I12" s="110" t="s">
        <v>341</v>
      </c>
      <c r="J12" s="138"/>
      <c r="K12" s="116">
        <f>+'Q39'!C12:C59</f>
        <v>182.21463289843948</v>
      </c>
      <c r="L12" s="110" t="s">
        <v>341</v>
      </c>
      <c r="M12" s="110" t="s">
        <v>341</v>
      </c>
    </row>
    <row r="13" spans="2:13" s="98" customFormat="1" ht="14" hidden="1" customHeight="1" outlineLevel="1" x14ac:dyDescent="0.35">
      <c r="B13" s="99" t="s">
        <v>293</v>
      </c>
      <c r="C13" s="118">
        <f>+'Q13'!C13</f>
        <v>96.509240246406563</v>
      </c>
      <c r="D13" s="110" t="s">
        <v>341</v>
      </c>
      <c r="E13" s="110" t="s">
        <v>341</v>
      </c>
      <c r="F13" s="110"/>
      <c r="G13" s="116">
        <f>+'Q34'!C13</f>
        <v>32.72978723404254</v>
      </c>
      <c r="H13" s="110" t="s">
        <v>341</v>
      </c>
      <c r="I13" s="110" t="s">
        <v>341</v>
      </c>
      <c r="J13" s="138"/>
      <c r="K13" s="116">
        <f>+'Q39'!C13:C60</f>
        <v>724.38936170212764</v>
      </c>
      <c r="L13" s="110" t="s">
        <v>341</v>
      </c>
      <c r="M13" s="110" t="s">
        <v>341</v>
      </c>
    </row>
    <row r="14" spans="2:13" s="98" customFormat="1" ht="14" hidden="1" customHeight="1" outlineLevel="1" x14ac:dyDescent="0.35">
      <c r="B14" s="99" t="s">
        <v>294</v>
      </c>
      <c r="C14" s="118">
        <f>+'Q13'!C14</f>
        <v>31.32169833208734</v>
      </c>
      <c r="D14" s="110" t="s">
        <v>341</v>
      </c>
      <c r="E14" s="110" t="s">
        <v>341</v>
      </c>
      <c r="F14" s="110"/>
      <c r="G14" s="116">
        <f>+'Q34'!C14</f>
        <v>22.602469135802455</v>
      </c>
      <c r="H14" s="110" t="s">
        <v>341</v>
      </c>
      <c r="I14" s="110" t="s">
        <v>341</v>
      </c>
      <c r="J14" s="138"/>
      <c r="K14" s="116">
        <f>+'Q39'!C14:C61</f>
        <v>218.9412556808619</v>
      </c>
      <c r="L14" s="110" t="s">
        <v>341</v>
      </c>
      <c r="M14" s="110" t="s">
        <v>341</v>
      </c>
    </row>
    <row r="15" spans="2:13" s="98" customFormat="1" ht="14" hidden="1" customHeight="1" outlineLevel="1" x14ac:dyDescent="0.35">
      <c r="B15" s="99" t="s">
        <v>295</v>
      </c>
      <c r="C15" s="118">
        <f>+'Q13'!C15</f>
        <v>19.849106358042778</v>
      </c>
      <c r="D15" s="110" t="s">
        <v>341</v>
      </c>
      <c r="E15" s="110" t="s">
        <v>341</v>
      </c>
      <c r="F15" s="110"/>
      <c r="G15" s="116">
        <f>+'Q34'!C15</f>
        <v>48.974684478559212</v>
      </c>
      <c r="H15" s="110" t="s">
        <v>341</v>
      </c>
      <c r="I15" s="110" t="s">
        <v>341</v>
      </c>
      <c r="J15" s="138"/>
      <c r="K15" s="116">
        <f>+'Q39'!C15:C62</f>
        <v>134.97158200939802</v>
      </c>
      <c r="L15" s="110" t="s">
        <v>341</v>
      </c>
      <c r="M15" s="110" t="s">
        <v>341</v>
      </c>
    </row>
    <row r="16" spans="2:13" s="98" customFormat="1" ht="14" hidden="1" customHeight="1" outlineLevel="1" x14ac:dyDescent="0.35">
      <c r="B16" s="99" t="s">
        <v>296</v>
      </c>
      <c r="C16" s="118">
        <f>+'Q13'!C16</f>
        <v>15.669683368896084</v>
      </c>
      <c r="D16" s="110" t="s">
        <v>341</v>
      </c>
      <c r="E16" s="110" t="s">
        <v>341</v>
      </c>
      <c r="F16" s="110"/>
      <c r="G16" s="116">
        <f>+'Q34'!C16</f>
        <v>24.315229300360002</v>
      </c>
      <c r="H16" s="110" t="s">
        <v>341</v>
      </c>
      <c r="I16" s="110" t="s">
        <v>341</v>
      </c>
      <c r="J16" s="138"/>
      <c r="K16" s="116">
        <f>+'Q39'!C16:C63</f>
        <v>241.27768195929636</v>
      </c>
      <c r="L16" s="110" t="s">
        <v>341</v>
      </c>
      <c r="M16" s="110" t="s">
        <v>341</v>
      </c>
    </row>
    <row r="17" spans="2:13" s="98" customFormat="1" ht="14" hidden="1" customHeight="1" outlineLevel="1" x14ac:dyDescent="0.35">
      <c r="B17" s="99" t="s">
        <v>297</v>
      </c>
      <c r="C17" s="118">
        <f>+'Q13'!C17</f>
        <v>37.014199487602589</v>
      </c>
      <c r="D17" s="110" t="s">
        <v>341</v>
      </c>
      <c r="E17" s="110" t="s">
        <v>341</v>
      </c>
      <c r="F17" s="110"/>
      <c r="G17" s="116">
        <f>+'Q34'!C17</f>
        <v>17.509033317691213</v>
      </c>
      <c r="H17" s="110" t="s">
        <v>341</v>
      </c>
      <c r="I17" s="110" t="s">
        <v>341</v>
      </c>
      <c r="J17" s="138"/>
      <c r="K17" s="116">
        <f>+'Q39'!C17:C64</f>
        <v>412.61252485089466</v>
      </c>
      <c r="L17" s="110" t="s">
        <v>341</v>
      </c>
      <c r="M17" s="110" t="s">
        <v>341</v>
      </c>
    </row>
    <row r="18" spans="2:13" s="98" customFormat="1" ht="14" hidden="1" customHeight="1" outlineLevel="1" x14ac:dyDescent="0.35">
      <c r="B18" s="99" t="s">
        <v>298</v>
      </c>
      <c r="C18" s="118">
        <f>+'Q13'!C18</f>
        <v>57.34359054870869</v>
      </c>
      <c r="D18" s="110" t="s">
        <v>341</v>
      </c>
      <c r="E18" s="110" t="s">
        <v>341</v>
      </c>
      <c r="F18" s="110"/>
      <c r="G18" s="116">
        <f>+'Q34'!C18</f>
        <v>39.139630390143687</v>
      </c>
      <c r="H18" s="110" t="s">
        <v>341</v>
      </c>
      <c r="I18" s="110" t="s">
        <v>341</v>
      </c>
      <c r="J18" s="138"/>
      <c r="K18" s="116">
        <f>+'Q39'!C18:C65</f>
        <v>149.12826198192059</v>
      </c>
      <c r="L18" s="110" t="s">
        <v>341</v>
      </c>
      <c r="M18" s="110" t="s">
        <v>341</v>
      </c>
    </row>
    <row r="19" spans="2:13" s="98" customFormat="1" ht="14" hidden="1" customHeight="1" outlineLevel="1" x14ac:dyDescent="0.35">
      <c r="B19" s="99" t="s">
        <v>299</v>
      </c>
      <c r="C19" s="118">
        <f>+'Q13'!C19</f>
        <v>25.836206093356939</v>
      </c>
      <c r="D19" s="110" t="s">
        <v>341</v>
      </c>
      <c r="E19" s="110" t="s">
        <v>341</v>
      </c>
      <c r="F19" s="110"/>
      <c r="G19" s="116">
        <f>+'Q34'!C19</f>
        <v>23.568337540569786</v>
      </c>
      <c r="H19" s="110" t="s">
        <v>341</v>
      </c>
      <c r="I19" s="110" t="s">
        <v>341</v>
      </c>
      <c r="J19" s="138"/>
      <c r="K19" s="116">
        <f>+'Q39'!C19:C66</f>
        <v>393.02613941018751</v>
      </c>
      <c r="L19" s="110" t="s">
        <v>341</v>
      </c>
      <c r="M19" s="110" t="s">
        <v>341</v>
      </c>
    </row>
    <row r="20" spans="2:13" s="98" customFormat="1" ht="14" hidden="1" customHeight="1" outlineLevel="1" x14ac:dyDescent="0.35">
      <c r="B20" s="99" t="s">
        <v>300</v>
      </c>
      <c r="C20" s="118">
        <f>+'Q13'!C20</f>
        <v>72.607879924953096</v>
      </c>
      <c r="D20" s="110" t="s">
        <v>341</v>
      </c>
      <c r="E20" s="110" t="s">
        <v>341</v>
      </c>
      <c r="F20" s="110"/>
      <c r="G20" s="116">
        <f>+'Q34'!C20</f>
        <v>45.659776055124922</v>
      </c>
      <c r="H20" s="110" t="s">
        <v>341</v>
      </c>
      <c r="I20" s="110" t="s">
        <v>341</v>
      </c>
      <c r="J20" s="138"/>
      <c r="K20" s="116">
        <f>+'Q39'!C20:C67</f>
        <v>1216.6480144404331</v>
      </c>
      <c r="L20" s="110" t="s">
        <v>341</v>
      </c>
      <c r="M20" s="110" t="s">
        <v>341</v>
      </c>
    </row>
    <row r="21" spans="2:13" s="98" customFormat="1" ht="14" hidden="1" customHeight="1" outlineLevel="1" x14ac:dyDescent="0.35">
      <c r="B21" s="99" t="s">
        <v>301</v>
      </c>
      <c r="C21" s="118">
        <f>+'Q13'!C21</f>
        <v>58.538454986798392</v>
      </c>
      <c r="D21" s="110" t="s">
        <v>341</v>
      </c>
      <c r="E21" s="110" t="s">
        <v>341</v>
      </c>
      <c r="F21" s="110"/>
      <c r="G21" s="116">
        <f>+'Q34'!C21</f>
        <v>29.213589407827691</v>
      </c>
      <c r="H21" s="110" t="s">
        <v>341</v>
      </c>
      <c r="I21" s="110" t="s">
        <v>341</v>
      </c>
      <c r="J21" s="138"/>
      <c r="K21" s="116">
        <f>+'Q39'!C21:C68</f>
        <v>368.71899791231743</v>
      </c>
      <c r="L21" s="110" t="s">
        <v>341</v>
      </c>
      <c r="M21" s="110" t="s">
        <v>341</v>
      </c>
    </row>
    <row r="22" spans="2:13" s="98" customFormat="1" ht="14" hidden="1" customHeight="1" outlineLevel="1" x14ac:dyDescent="0.35">
      <c r="B22" s="99" t="s">
        <v>302</v>
      </c>
      <c r="C22" s="116">
        <f>+'Q13'!C22</f>
        <v>76.504021447721186</v>
      </c>
      <c r="D22" s="116">
        <v>77.187041426797606</v>
      </c>
      <c r="E22" s="116">
        <v>77.491805268908593</v>
      </c>
      <c r="F22" s="116"/>
      <c r="G22" s="116">
        <f>+'Q34'!C22</f>
        <v>32.610456966638893</v>
      </c>
      <c r="H22" s="116">
        <v>36.803451301550162</v>
      </c>
      <c r="I22" s="116">
        <v>60.39464201785956</v>
      </c>
      <c r="J22" s="138"/>
      <c r="K22" s="116">
        <f>+'Q39'!C22:C69</f>
        <v>843.23217636022514</v>
      </c>
      <c r="L22" s="116">
        <v>696.74691103789132</v>
      </c>
      <c r="M22" s="116">
        <v>627.00969968289519</v>
      </c>
    </row>
    <row r="23" spans="2:13" s="98" customFormat="1" ht="14" hidden="1" customHeight="1" outlineLevel="1" x14ac:dyDescent="0.35">
      <c r="B23" s="99" t="s">
        <v>303</v>
      </c>
      <c r="C23" s="116">
        <f>+'Q13'!C23</f>
        <v>54.009786597798012</v>
      </c>
      <c r="D23" s="116">
        <v>59.469919485814991</v>
      </c>
      <c r="E23" s="116">
        <v>59.796536186989613</v>
      </c>
      <c r="F23" s="116"/>
      <c r="G23" s="116">
        <f>+'Q34'!C23</f>
        <v>30.456713225116449</v>
      </c>
      <c r="H23" s="116">
        <v>35.868099941894251</v>
      </c>
      <c r="I23" s="116">
        <v>35.800847707070034</v>
      </c>
      <c r="J23" s="138"/>
      <c r="K23" s="116">
        <f>+'Q39'!C23:C70</f>
        <v>723.93450771779942</v>
      </c>
      <c r="L23" s="116">
        <v>697.02218042166317</v>
      </c>
      <c r="M23" s="116">
        <v>350.89776742088242</v>
      </c>
    </row>
    <row r="24" spans="2:13" s="98" customFormat="1" ht="14" hidden="1" customHeight="1" outlineLevel="1" x14ac:dyDescent="0.35">
      <c r="B24" s="99" t="s">
        <v>304</v>
      </c>
      <c r="C24" s="116">
        <f>+'Q13'!C24</f>
        <v>34.501775529968789</v>
      </c>
      <c r="D24" s="116">
        <v>37.895737170784685</v>
      </c>
      <c r="E24" s="116">
        <v>39.343189846918719</v>
      </c>
      <c r="F24" s="116"/>
      <c r="G24" s="116">
        <f>+'Q34'!C24</f>
        <v>23.414814814814846</v>
      </c>
      <c r="H24" s="116">
        <v>31.129827326789425</v>
      </c>
      <c r="I24" s="116">
        <v>27.404655803125955</v>
      </c>
      <c r="J24" s="138"/>
      <c r="K24" s="116">
        <f>+'Q39'!C24:C71</f>
        <v>363.18894687541808</v>
      </c>
      <c r="L24" s="116">
        <v>276.2545473885757</v>
      </c>
      <c r="M24" s="116">
        <v>263.68438707054258</v>
      </c>
    </row>
    <row r="25" spans="2:13" s="98" customFormat="1" ht="14" hidden="1" customHeight="1" outlineLevel="1" x14ac:dyDescent="0.35">
      <c r="B25" s="99" t="s">
        <v>305</v>
      </c>
      <c r="C25" s="118">
        <f>+'Q13'!C25</f>
        <v>52.501450957632031</v>
      </c>
      <c r="D25" s="110" t="s">
        <v>341</v>
      </c>
      <c r="E25" s="110" t="s">
        <v>341</v>
      </c>
      <c r="F25" s="110"/>
      <c r="G25" s="116">
        <f>+'Q34'!C25</f>
        <v>23.114746849436244</v>
      </c>
      <c r="H25" s="110" t="s">
        <v>341</v>
      </c>
      <c r="I25" s="110" t="s">
        <v>341</v>
      </c>
      <c r="J25" s="138"/>
      <c r="K25" s="116">
        <f>+'Q39'!C25:C72</f>
        <v>270.49912942542079</v>
      </c>
      <c r="L25" s="110" t="s">
        <v>341</v>
      </c>
      <c r="M25" s="110" t="s">
        <v>341</v>
      </c>
    </row>
    <row r="26" spans="2:13" s="98" customFormat="1" ht="14" hidden="1" customHeight="1" outlineLevel="1" x14ac:dyDescent="0.35">
      <c r="B26" s="99" t="s">
        <v>306</v>
      </c>
      <c r="C26" s="118">
        <f>+'Q13'!C26</f>
        <v>33.593256059009484</v>
      </c>
      <c r="D26" s="110" t="s">
        <v>341</v>
      </c>
      <c r="E26" s="110" t="s">
        <v>341</v>
      </c>
      <c r="F26" s="110"/>
      <c r="G26" s="116">
        <f>+'Q34'!C26</f>
        <v>23.88735100376427</v>
      </c>
      <c r="H26" s="110" t="s">
        <v>341</v>
      </c>
      <c r="I26" s="110" t="s">
        <v>341</v>
      </c>
      <c r="J26" s="138"/>
      <c r="K26" s="116">
        <f>+'Q39'!C26:C73</f>
        <v>238.26361608748849</v>
      </c>
      <c r="L26" s="110" t="s">
        <v>341</v>
      </c>
      <c r="M26" s="110" t="s">
        <v>341</v>
      </c>
    </row>
    <row r="27" spans="2:13" s="98" customFormat="1" ht="14" hidden="1" customHeight="1" outlineLevel="1" x14ac:dyDescent="0.35">
      <c r="B27" s="99" t="s">
        <v>307</v>
      </c>
      <c r="C27" s="118">
        <f>+'Q13'!C27</f>
        <v>60.061394296792955</v>
      </c>
      <c r="D27" s="110" t="s">
        <v>341</v>
      </c>
      <c r="E27" s="110" t="s">
        <v>341</v>
      </c>
      <c r="F27" s="110"/>
      <c r="G27" s="116">
        <f>+'Q34'!C27</f>
        <v>19.173100201748557</v>
      </c>
      <c r="H27" s="110" t="s">
        <v>341</v>
      </c>
      <c r="I27" s="110" t="s">
        <v>341</v>
      </c>
      <c r="J27" s="138"/>
      <c r="K27" s="116">
        <f>+'Q39'!C27:C74</f>
        <v>422.20546505517603</v>
      </c>
      <c r="L27" s="110" t="s">
        <v>341</v>
      </c>
      <c r="M27" s="110" t="s">
        <v>341</v>
      </c>
    </row>
    <row r="28" spans="2:13" s="98" customFormat="1" ht="14" hidden="1" customHeight="1" outlineLevel="1" x14ac:dyDescent="0.35">
      <c r="B28" s="99" t="s">
        <v>308</v>
      </c>
      <c r="C28" s="118">
        <f>+'Q13'!C28</f>
        <v>56.800425192665429</v>
      </c>
      <c r="D28" s="110" t="s">
        <v>341</v>
      </c>
      <c r="E28" s="110" t="s">
        <v>341</v>
      </c>
      <c r="F28" s="110"/>
      <c r="G28" s="116">
        <f>+'Q34'!C28</f>
        <v>42.253859829699344</v>
      </c>
      <c r="H28" s="110" t="s">
        <v>341</v>
      </c>
      <c r="I28" s="110" t="s">
        <v>341</v>
      </c>
      <c r="J28" s="138"/>
      <c r="K28" s="116">
        <f>+'Q39'!C28:C75</f>
        <v>326.56340579710138</v>
      </c>
      <c r="L28" s="110" t="s">
        <v>341</v>
      </c>
      <c r="M28" s="110" t="s">
        <v>341</v>
      </c>
    </row>
    <row r="29" spans="2:13" s="98" customFormat="1" ht="14" hidden="1" customHeight="1" outlineLevel="1" x14ac:dyDescent="0.35">
      <c r="B29" s="99" t="s">
        <v>309</v>
      </c>
      <c r="C29" s="118">
        <f>+'Q13'!C29</f>
        <v>39.162008714405175</v>
      </c>
      <c r="D29" s="110" t="s">
        <v>341</v>
      </c>
      <c r="E29" s="110" t="s">
        <v>341</v>
      </c>
      <c r="F29" s="110"/>
      <c r="G29" s="116">
        <f>+'Q34'!C29</f>
        <v>31.156552034164903</v>
      </c>
      <c r="H29" s="110" t="s">
        <v>341</v>
      </c>
      <c r="I29" s="110" t="s">
        <v>341</v>
      </c>
      <c r="J29" s="138"/>
      <c r="K29" s="116">
        <f>+'Q39'!C29:C76</f>
        <v>361.25432656132449</v>
      </c>
      <c r="L29" s="110" t="s">
        <v>341</v>
      </c>
      <c r="M29" s="110" t="s">
        <v>341</v>
      </c>
    </row>
    <row r="30" spans="2:13" s="98" customFormat="1" ht="14" hidden="1" customHeight="1" outlineLevel="1" x14ac:dyDescent="0.35">
      <c r="B30" s="99" t="s">
        <v>310</v>
      </c>
      <c r="C30" s="118">
        <f>+'Q13'!C30</f>
        <v>57.263024142312581</v>
      </c>
      <c r="D30" s="110" t="s">
        <v>341</v>
      </c>
      <c r="E30" s="110" t="s">
        <v>341</v>
      </c>
      <c r="F30" s="110"/>
      <c r="G30" s="116">
        <f>+'Q34'!C30</f>
        <v>34.544179647628148</v>
      </c>
      <c r="H30" s="110" t="s">
        <v>341</v>
      </c>
      <c r="I30" s="110" t="s">
        <v>341</v>
      </c>
      <c r="J30" s="138"/>
      <c r="K30" s="116">
        <f>+'Q39'!C30:C77</f>
        <v>256.93693428508345</v>
      </c>
      <c r="L30" s="110" t="s">
        <v>341</v>
      </c>
      <c r="M30" s="110" t="s">
        <v>341</v>
      </c>
    </row>
    <row r="31" spans="2:13" s="98" customFormat="1" ht="14" hidden="1" customHeight="1" outlineLevel="1" x14ac:dyDescent="0.35">
      <c r="B31" s="99" t="s">
        <v>311</v>
      </c>
      <c r="C31" s="118">
        <f>+'Q13'!C31</f>
        <v>61.449541284403672</v>
      </c>
      <c r="D31" s="110" t="s">
        <v>341</v>
      </c>
      <c r="E31" s="110" t="s">
        <v>341</v>
      </c>
      <c r="F31" s="110"/>
      <c r="G31" s="116">
        <f>+'Q34'!C31</f>
        <v>17.858763810092629</v>
      </c>
      <c r="H31" s="110" t="s">
        <v>341</v>
      </c>
      <c r="I31" s="110" t="s">
        <v>341</v>
      </c>
      <c r="J31" s="138"/>
      <c r="K31" s="116">
        <f>+'Q39'!C31:C78</f>
        <v>496.6707033069398</v>
      </c>
      <c r="L31" s="110" t="s">
        <v>341</v>
      </c>
      <c r="M31" s="110" t="s">
        <v>341</v>
      </c>
    </row>
    <row r="32" spans="2:13" s="98" customFormat="1" ht="14" hidden="1" customHeight="1" outlineLevel="1" x14ac:dyDescent="0.35">
      <c r="B32" s="99" t="s">
        <v>312</v>
      </c>
      <c r="C32" s="118">
        <f>+'Q13'!C32</f>
        <v>23.566431107829693</v>
      </c>
      <c r="D32" s="110" t="s">
        <v>341</v>
      </c>
      <c r="E32" s="110" t="s">
        <v>341</v>
      </c>
      <c r="F32" s="110"/>
      <c r="G32" s="116">
        <f>+'Q34'!C32</f>
        <v>23.84320453528268</v>
      </c>
      <c r="H32" s="110" t="s">
        <v>341</v>
      </c>
      <c r="I32" s="110" t="s">
        <v>341</v>
      </c>
      <c r="J32" s="138"/>
      <c r="K32" s="116">
        <f>+'Q39'!C32:C79</f>
        <v>47.476614699331847</v>
      </c>
      <c r="L32" s="110" t="s">
        <v>341</v>
      </c>
      <c r="M32" s="110" t="s">
        <v>341</v>
      </c>
    </row>
    <row r="33" spans="2:13" s="98" customFormat="1" ht="14" hidden="1" customHeight="1" outlineLevel="1" x14ac:dyDescent="0.35">
      <c r="B33" s="99" t="s">
        <v>313</v>
      </c>
      <c r="C33" s="118">
        <f>+'Q13'!C33</f>
        <v>30.893504780745136</v>
      </c>
      <c r="D33" s="110" t="s">
        <v>341</v>
      </c>
      <c r="E33" s="110" t="s">
        <v>341</v>
      </c>
      <c r="F33" s="110"/>
      <c r="G33" s="116">
        <f>+'Q34'!C33</f>
        <v>43.820437566702296</v>
      </c>
      <c r="H33" s="110" t="s">
        <v>341</v>
      </c>
      <c r="I33" s="110" t="s">
        <v>341</v>
      </c>
      <c r="J33" s="138"/>
      <c r="K33" s="116">
        <f>+'Q39'!C33:C80</f>
        <v>320.72547332185889</v>
      </c>
      <c r="L33" s="110" t="s">
        <v>341</v>
      </c>
      <c r="M33" s="110" t="s">
        <v>341</v>
      </c>
    </row>
    <row r="34" spans="2:13" s="98" customFormat="1" ht="14" hidden="1" customHeight="1" outlineLevel="1" x14ac:dyDescent="0.35">
      <c r="B34" s="99" t="s">
        <v>314</v>
      </c>
      <c r="C34" s="118">
        <f>+'Q13'!C34</f>
        <v>32.80278670953912</v>
      </c>
      <c r="D34" s="110" t="s">
        <v>341</v>
      </c>
      <c r="E34" s="110" t="s">
        <v>341</v>
      </c>
      <c r="F34" s="110"/>
      <c r="G34" s="116">
        <f>+'Q34'!C34</f>
        <v>31.792680934487848</v>
      </c>
      <c r="H34" s="110" t="s">
        <v>341</v>
      </c>
      <c r="I34" s="110" t="s">
        <v>341</v>
      </c>
      <c r="J34" s="138"/>
      <c r="K34" s="116">
        <f>+'Q39'!C34:C81</f>
        <v>342.1196498054473</v>
      </c>
      <c r="L34" s="110" t="s">
        <v>341</v>
      </c>
      <c r="M34" s="110" t="s">
        <v>341</v>
      </c>
    </row>
    <row r="35" spans="2:13" s="1" customFormat="1" ht="14" customHeight="1" collapsed="1" x14ac:dyDescent="0.3">
      <c r="B35" s="100" t="s">
        <v>57</v>
      </c>
      <c r="C35" s="12">
        <f>+'Q13'!C35</f>
        <v>81.297767121234827</v>
      </c>
      <c r="D35" s="12">
        <v>83.778569308400122</v>
      </c>
      <c r="E35" s="12">
        <v>87.002496695550079</v>
      </c>
      <c r="F35" s="78"/>
      <c r="G35" s="20">
        <f>+'Q34'!C35</f>
        <v>28.126267281106124</v>
      </c>
      <c r="H35" s="20">
        <v>30.964570416297608</v>
      </c>
      <c r="I35" s="20">
        <v>32.839297771775527</v>
      </c>
      <c r="K35" s="20">
        <f>+'Q39'!C35:C82</f>
        <v>1309.4423501102867</v>
      </c>
      <c r="L35" s="20">
        <v>1243.3923710944987</v>
      </c>
      <c r="M35" s="20">
        <v>1292.4166818762549</v>
      </c>
    </row>
    <row r="36" spans="2:13" s="1" customFormat="1" ht="14" customHeight="1" x14ac:dyDescent="0.3">
      <c r="B36" s="100" t="s">
        <v>58</v>
      </c>
      <c r="C36" s="12">
        <f>+'Q13'!C36</f>
        <v>54.800108784335052</v>
      </c>
      <c r="D36" s="12">
        <v>58.93572687930758</v>
      </c>
      <c r="E36" s="12">
        <v>58.011695906432777</v>
      </c>
      <c r="F36" s="77"/>
      <c r="G36" s="20">
        <f>+'Q34'!C36</f>
        <v>31.282594824530367</v>
      </c>
      <c r="H36" s="20">
        <v>34.289774272504758</v>
      </c>
      <c r="I36" s="20">
        <v>30.7014688940091</v>
      </c>
      <c r="K36" s="20">
        <f>+'Q39'!C36:C83</f>
        <v>452.57927155865059</v>
      </c>
      <c r="L36" s="20">
        <v>290.20188195038497</v>
      </c>
      <c r="M36" s="20">
        <v>256.1295692768432</v>
      </c>
    </row>
    <row r="37" spans="2:13" s="1" customFormat="1" ht="14" customHeight="1" x14ac:dyDescent="0.3">
      <c r="B37" s="102" t="s">
        <v>49</v>
      </c>
      <c r="C37" s="12">
        <f>+'Q13'!C37</f>
        <v>23.306170264807736</v>
      </c>
      <c r="D37" s="12">
        <v>24.405555102299818</v>
      </c>
      <c r="E37" s="12">
        <v>23.055323905675976</v>
      </c>
      <c r="F37" s="77"/>
      <c r="G37" s="20">
        <f>+'Q34'!C37</f>
        <v>23.031797761084007</v>
      </c>
      <c r="H37" s="20">
        <v>26.741925898412109</v>
      </c>
      <c r="I37" s="20">
        <v>26.352896088380295</v>
      </c>
      <c r="K37" s="20">
        <f>+'Q39'!C37:C84</f>
        <v>242.61074233155463</v>
      </c>
      <c r="L37" s="20">
        <v>302.96087998630372</v>
      </c>
      <c r="M37" s="20">
        <v>288.79318403943421</v>
      </c>
    </row>
    <row r="38" spans="2:13" s="1" customFormat="1" ht="14" customHeight="1" x14ac:dyDescent="0.3">
      <c r="B38" s="100" t="s">
        <v>50</v>
      </c>
      <c r="C38" s="12">
        <f>+'Q13'!C38</f>
        <v>39.45890025522143</v>
      </c>
      <c r="D38" s="12">
        <v>40.769411560049676</v>
      </c>
      <c r="E38" s="12">
        <v>37.422430902643271</v>
      </c>
      <c r="F38" s="77"/>
      <c r="G38" s="20">
        <f>+'Q34'!C38</f>
        <v>29.336505726153884</v>
      </c>
      <c r="H38" s="20">
        <v>31.141396809833772</v>
      </c>
      <c r="I38" s="20">
        <v>35.935541709708453</v>
      </c>
      <c r="K38" s="20">
        <f>+'Q39'!C38:C85</f>
        <v>296.18427648738367</v>
      </c>
      <c r="L38" s="20">
        <v>352.21263797156968</v>
      </c>
      <c r="M38" s="20">
        <v>342.18344323345212</v>
      </c>
    </row>
    <row r="39" spans="2:13" s="1" customFormat="1" ht="14" hidden="1" customHeight="1" outlineLevel="1" x14ac:dyDescent="0.3">
      <c r="B39" s="99" t="s">
        <v>315</v>
      </c>
      <c r="C39" s="118">
        <f>+'Q13'!C39</f>
        <v>24.555034091915346</v>
      </c>
      <c r="D39" s="118">
        <v>28.491620111731841</v>
      </c>
      <c r="E39" s="118">
        <v>24.951987582541914</v>
      </c>
      <c r="F39" s="137"/>
      <c r="G39" s="116">
        <f>+'Q34'!C39</f>
        <v>21.088712585647425</v>
      </c>
      <c r="H39" s="116">
        <v>29.370308123249298</v>
      </c>
      <c r="I39" s="116">
        <v>29.398966735199604</v>
      </c>
      <c r="J39" s="137"/>
      <c r="K39" s="116">
        <f>+'Q39'!C39:C86</f>
        <v>458.66618075801779</v>
      </c>
      <c r="L39" s="116">
        <v>655.6848576187831</v>
      </c>
      <c r="M39" s="116">
        <v>696.03585690515661</v>
      </c>
    </row>
    <row r="40" spans="2:13" s="1" customFormat="1" ht="14" hidden="1" customHeight="1" outlineLevel="1" x14ac:dyDescent="0.3">
      <c r="B40" s="99" t="s">
        <v>316</v>
      </c>
      <c r="C40" s="118">
        <f>+'Q13'!C40</f>
        <v>31.350303333541813</v>
      </c>
      <c r="D40" s="118">
        <v>35.324575056066863</v>
      </c>
      <c r="E40" s="118">
        <v>31.959022636042501</v>
      </c>
      <c r="F40" s="137"/>
      <c r="G40" s="116">
        <f>+'Q34'!C40</f>
        <v>26.430455252762822</v>
      </c>
      <c r="H40" s="116">
        <v>27.914655935055247</v>
      </c>
      <c r="I40" s="116">
        <v>31.911018489924047</v>
      </c>
      <c r="J40" s="137"/>
      <c r="K40" s="116">
        <f>+'Q39'!C40:C87</f>
        <v>278.35445460344476</v>
      </c>
      <c r="L40" s="116">
        <v>426.6799365486105</v>
      </c>
      <c r="M40" s="116">
        <v>380.35692679975716</v>
      </c>
    </row>
    <row r="41" spans="2:13" s="1" customFormat="1" ht="14" hidden="1" customHeight="1" outlineLevel="1" x14ac:dyDescent="0.3">
      <c r="B41" s="99" t="s">
        <v>317</v>
      </c>
      <c r="C41" s="118">
        <f>+'Q13'!C41</f>
        <v>47.143395006813741</v>
      </c>
      <c r="D41" s="118">
        <v>46.397056915211124</v>
      </c>
      <c r="E41" s="118">
        <v>43.476973809857192</v>
      </c>
      <c r="F41" s="137"/>
      <c r="G41" s="116">
        <f>+'Q34'!C41</f>
        <v>31.335894155813339</v>
      </c>
      <c r="H41" s="116">
        <v>32.685214448530957</v>
      </c>
      <c r="I41" s="116">
        <v>38.487760088282016</v>
      </c>
      <c r="J41" s="137"/>
      <c r="K41" s="116">
        <f>+'Q39'!C41:C88</f>
        <v>286.77288692104838</v>
      </c>
      <c r="L41" s="116">
        <v>295.60693866122318</v>
      </c>
      <c r="M41" s="116">
        <v>289.20708719563152</v>
      </c>
    </row>
    <row r="42" spans="2:13" ht="14" customHeight="1" collapsed="1" x14ac:dyDescent="0.2">
      <c r="B42" s="10" t="s">
        <v>51</v>
      </c>
      <c r="C42" s="12">
        <f>+'Q13'!C42</f>
        <v>44.474167857872168</v>
      </c>
      <c r="D42" s="12">
        <v>50.509163594127735</v>
      </c>
      <c r="E42" s="12">
        <v>48.051572731870195</v>
      </c>
      <c r="F42" s="12"/>
      <c r="G42" s="20">
        <f>+'Q34'!C42</f>
        <v>36.653534750601416</v>
      </c>
      <c r="H42" s="20">
        <v>37.925264382261318</v>
      </c>
      <c r="I42" s="20">
        <v>37.983149821253946</v>
      </c>
      <c r="J42" s="12"/>
      <c r="K42" s="20">
        <f>+'Q39'!C42:C89</f>
        <v>317.94916803803244</v>
      </c>
      <c r="L42" s="20">
        <v>335.49601773916191</v>
      </c>
      <c r="M42" s="20">
        <v>331.81313074044721</v>
      </c>
    </row>
    <row r="43" spans="2:13" ht="14" customHeight="1" x14ac:dyDescent="0.2">
      <c r="B43" s="10" t="s">
        <v>52</v>
      </c>
      <c r="C43" s="12">
        <f>+'Q13'!C43</f>
        <v>25.940290046766496</v>
      </c>
      <c r="D43" s="12">
        <v>25.402511689076611</v>
      </c>
      <c r="E43" s="12">
        <v>23.03088041793379</v>
      </c>
      <c r="F43" s="12"/>
      <c r="G43" s="20">
        <f>+'Q34'!C43</f>
        <v>32.853113106186591</v>
      </c>
      <c r="H43" s="20">
        <v>30.238692669292337</v>
      </c>
      <c r="I43" s="20">
        <v>29.67387265845403</v>
      </c>
      <c r="J43" s="12"/>
      <c r="K43" s="20">
        <f>+'Q39'!C43:C90</f>
        <v>415.15633120031026</v>
      </c>
      <c r="L43" s="20">
        <v>355.12946085795357</v>
      </c>
      <c r="M43" s="20">
        <v>312.21982486865221</v>
      </c>
    </row>
    <row r="44" spans="2:13" ht="14" customHeight="1" x14ac:dyDescent="0.2">
      <c r="B44" s="10" t="s">
        <v>61</v>
      </c>
      <c r="C44" s="12">
        <f>+'Q13'!C44</f>
        <v>43.837968065702334</v>
      </c>
      <c r="D44" s="12">
        <v>48.252472318485331</v>
      </c>
      <c r="E44" s="12">
        <v>45.834252680817279</v>
      </c>
      <c r="F44" s="12"/>
      <c r="G44" s="20">
        <f>+'Q34'!C44</f>
        <v>34.313812744748624</v>
      </c>
      <c r="H44" s="20">
        <v>37.38160718195752</v>
      </c>
      <c r="I44" s="20">
        <v>32.86232479746802</v>
      </c>
      <c r="J44" s="12"/>
      <c r="K44" s="20">
        <f>+'Q39'!C44:C91</f>
        <v>644.88975529351978</v>
      </c>
      <c r="L44" s="20">
        <v>822.48356837268261</v>
      </c>
      <c r="M44" s="20">
        <v>769.93930041152134</v>
      </c>
    </row>
    <row r="45" spans="2:13" ht="14" customHeight="1" x14ac:dyDescent="0.2">
      <c r="B45" s="10" t="s">
        <v>60</v>
      </c>
      <c r="C45" s="12">
        <f>+'Q13'!C45</f>
        <v>75.361861565766119</v>
      </c>
      <c r="D45" s="12">
        <v>77.298120144184509</v>
      </c>
      <c r="E45" s="12">
        <v>73.730406727129562</v>
      </c>
      <c r="F45" s="12"/>
      <c r="G45" s="20">
        <f>+'Q34'!C45</f>
        <v>45.523218896099841</v>
      </c>
      <c r="H45" s="20">
        <v>44.990320483046908</v>
      </c>
      <c r="I45" s="20">
        <v>41.691467546348484</v>
      </c>
      <c r="J45" s="12"/>
      <c r="K45" s="20">
        <f>+'Q39'!C45:C92</f>
        <v>630.0183534054313</v>
      </c>
      <c r="L45" s="20">
        <v>877.94030310206017</v>
      </c>
      <c r="M45" s="20">
        <v>717.58515221720916</v>
      </c>
    </row>
    <row r="46" spans="2:13" ht="14" customHeight="1" x14ac:dyDescent="0.2">
      <c r="B46" s="10" t="s">
        <v>59</v>
      </c>
      <c r="C46" s="12">
        <f>+'Q13'!C46</f>
        <v>16.350970569818411</v>
      </c>
      <c r="D46" s="12">
        <v>15.721381078266441</v>
      </c>
      <c r="E46" s="12">
        <v>17.111871315233955</v>
      </c>
      <c r="F46" s="12"/>
      <c r="G46" s="20">
        <f>+'Q34'!C46</f>
        <v>26.512446146481512</v>
      </c>
      <c r="H46" s="20">
        <v>28.011974522292995</v>
      </c>
      <c r="I46" s="20">
        <v>31.513185878349653</v>
      </c>
      <c r="J46" s="12"/>
      <c r="K46" s="20">
        <f>+'Q39'!C46:C93</f>
        <v>494.62792752982784</v>
      </c>
      <c r="L46" s="20">
        <v>576.79569892473114</v>
      </c>
      <c r="M46" s="20">
        <v>576.03334656609854</v>
      </c>
    </row>
    <row r="47" spans="2:13" ht="14" customHeight="1" x14ac:dyDescent="0.2">
      <c r="B47" s="10" t="s">
        <v>62</v>
      </c>
      <c r="C47" s="12">
        <f>+'Q13'!C47</f>
        <v>35.391495546528532</v>
      </c>
      <c r="D47" s="12">
        <v>39.318780067168916</v>
      </c>
      <c r="E47" s="12">
        <v>36.584741048687228</v>
      </c>
      <c r="F47" s="12"/>
      <c r="G47" s="20">
        <f>+'Q34'!C47</f>
        <v>32.363940778805336</v>
      </c>
      <c r="H47" s="20">
        <v>37.558011581154652</v>
      </c>
      <c r="I47" s="20">
        <v>34.240006785585145</v>
      </c>
      <c r="J47" s="12"/>
      <c r="K47" s="20">
        <f>+'Q39'!C47:C94</f>
        <v>661.55114668101487</v>
      </c>
      <c r="L47" s="20">
        <v>914.21406345332525</v>
      </c>
      <c r="M47" s="20">
        <v>827.33632091619472</v>
      </c>
    </row>
    <row r="48" spans="2:13" ht="14" customHeight="1" x14ac:dyDescent="0.2">
      <c r="B48" s="10" t="s">
        <v>63</v>
      </c>
      <c r="C48" s="12">
        <f>+'Q13'!C48</f>
        <v>29.386064682922246</v>
      </c>
      <c r="D48" s="12">
        <v>26.698804610786965</v>
      </c>
      <c r="E48" s="12">
        <v>23.277322436323665</v>
      </c>
      <c r="F48" s="12"/>
      <c r="G48" s="20">
        <f>+'Q34'!C48</f>
        <v>21.030853351354576</v>
      </c>
      <c r="H48" s="20">
        <v>27.202078752748353</v>
      </c>
      <c r="I48" s="20">
        <v>31.990682501219762</v>
      </c>
      <c r="J48" s="12"/>
      <c r="K48" s="20">
        <f>+'Q39'!C48:C95</f>
        <v>212.11720655569357</v>
      </c>
      <c r="L48" s="20">
        <v>219.10572595432572</v>
      </c>
      <c r="M48" s="20">
        <v>279.1387562724737</v>
      </c>
    </row>
    <row r="49" spans="2:13" ht="14" customHeight="1" x14ac:dyDescent="0.2">
      <c r="B49" s="10" t="s">
        <v>69</v>
      </c>
      <c r="C49" s="12">
        <f>+'Q13'!C49</f>
        <v>23.215578981250502</v>
      </c>
      <c r="D49" s="12">
        <v>29.163514081546872</v>
      </c>
      <c r="E49" s="12">
        <v>25.747028862478761</v>
      </c>
      <c r="F49" s="12"/>
      <c r="G49" s="20">
        <f>+'Q34'!C49</f>
        <v>47.115424610051996</v>
      </c>
      <c r="H49" s="20">
        <v>68.348515422311905</v>
      </c>
      <c r="I49" s="20">
        <v>81.725354434553267</v>
      </c>
      <c r="J49" s="12"/>
      <c r="K49" s="20">
        <f>+'Q39'!C49:C96</f>
        <v>410.76598549769267</v>
      </c>
      <c r="L49" s="20">
        <v>1157.9248989023686</v>
      </c>
      <c r="M49" s="20">
        <v>686.10737812911736</v>
      </c>
    </row>
    <row r="50" spans="2:13" ht="14" customHeight="1" x14ac:dyDescent="0.2">
      <c r="B50" s="10" t="s">
        <v>64</v>
      </c>
      <c r="C50" s="12">
        <f>+'Q13'!C50</f>
        <v>27.251384119419718</v>
      </c>
      <c r="D50" s="12">
        <v>30.076404494382025</v>
      </c>
      <c r="E50" s="12">
        <v>30.960157901172082</v>
      </c>
      <c r="F50" s="12"/>
      <c r="G50" s="20">
        <f>+'Q34'!C50</f>
        <v>21.68927607046415</v>
      </c>
      <c r="H50" s="20">
        <v>26.065271966527195</v>
      </c>
      <c r="I50" s="20">
        <v>24.522313117066396</v>
      </c>
      <c r="J50" s="12"/>
      <c r="K50" s="20">
        <f>+'Q39'!C50:C97</f>
        <v>228.94217641547294</v>
      </c>
      <c r="L50" s="20">
        <v>344.33523255813952</v>
      </c>
      <c r="M50" s="20">
        <v>374.12872752105636</v>
      </c>
    </row>
    <row r="51" spans="2:13" ht="14" customHeight="1" x14ac:dyDescent="0.2">
      <c r="B51" s="10" t="s">
        <v>65</v>
      </c>
      <c r="C51" s="12">
        <f>+'Q13'!C51</f>
        <v>29.138209872796793</v>
      </c>
      <c r="D51" s="12">
        <v>34.332790177162941</v>
      </c>
      <c r="E51" s="12">
        <v>36.36704843588587</v>
      </c>
      <c r="F51" s="12"/>
      <c r="G51" s="20">
        <f>+'Q34'!C51</f>
        <v>23.288738865677299</v>
      </c>
      <c r="H51" s="20">
        <v>29.926408424056998</v>
      </c>
      <c r="I51" s="20">
        <v>34.464329725199995</v>
      </c>
      <c r="J51" s="12"/>
      <c r="K51" s="20">
        <f>+'Q39'!C51:C98</f>
        <v>164.78805271516543</v>
      </c>
      <c r="L51" s="20">
        <v>193.81532237013835</v>
      </c>
      <c r="M51" s="20">
        <v>152.20816079381174</v>
      </c>
    </row>
    <row r="52" spans="2:13" ht="14" customHeight="1" x14ac:dyDescent="0.2">
      <c r="B52" s="10" t="s">
        <v>66</v>
      </c>
      <c r="C52" s="12">
        <f>+'Q13'!C52</f>
        <v>23.144896777927841</v>
      </c>
      <c r="D52" s="12">
        <v>21.235731110708461</v>
      </c>
      <c r="E52" s="12">
        <v>20.102868733700419</v>
      </c>
      <c r="F52" s="12"/>
      <c r="G52" s="20">
        <f>+'Q34'!C52</f>
        <v>23.147382460820189</v>
      </c>
      <c r="H52" s="20">
        <v>26.761262798634814</v>
      </c>
      <c r="I52" s="20">
        <v>23.613647195582736</v>
      </c>
      <c r="J52" s="12"/>
      <c r="K52" s="20">
        <f>+'Q39'!C52:C99</f>
        <v>321.96148702861694</v>
      </c>
      <c r="L52" s="20">
        <v>475.45873559638744</v>
      </c>
      <c r="M52" s="20">
        <v>471.18047708725692</v>
      </c>
    </row>
    <row r="53" spans="2:13" ht="14" customHeight="1" x14ac:dyDescent="0.2">
      <c r="B53" s="10" t="s">
        <v>67</v>
      </c>
      <c r="C53" s="12">
        <f>+'Q13'!C53</f>
        <v>21.315393177502784</v>
      </c>
      <c r="D53" s="12">
        <v>26.223209083321525</v>
      </c>
      <c r="E53" s="12">
        <v>25.061852317871349</v>
      </c>
      <c r="F53" s="12"/>
      <c r="G53" s="20">
        <f>+'Q34'!C53</f>
        <v>28.136154200583579</v>
      </c>
      <c r="H53" s="20">
        <v>29.054467931779968</v>
      </c>
      <c r="I53" s="20">
        <v>28.001468032353166</v>
      </c>
      <c r="J53" s="12"/>
      <c r="K53" s="20">
        <f>+'Q39'!C53:C100</f>
        <v>305.3742808798645</v>
      </c>
      <c r="L53" s="20">
        <v>249.33270605946555</v>
      </c>
      <c r="M53" s="20">
        <v>274.82849789424455</v>
      </c>
    </row>
    <row r="54" spans="2:13" ht="14" customHeight="1" x14ac:dyDescent="0.2">
      <c r="B54" s="86" t="s">
        <v>68</v>
      </c>
      <c r="C54" s="130">
        <f>+'Q13'!C54</f>
        <v>9.4017094017094021</v>
      </c>
      <c r="D54" s="130">
        <v>6</v>
      </c>
      <c r="E54" s="130">
        <v>4.166666666666667</v>
      </c>
      <c r="F54" s="130"/>
      <c r="G54" s="51">
        <f>+'Q34'!C54</f>
        <v>9.5454545454545467</v>
      </c>
      <c r="H54" s="51">
        <v>14.5</v>
      </c>
      <c r="I54" s="51">
        <v>15.75</v>
      </c>
      <c r="J54" s="130"/>
      <c r="K54" s="51" t="str">
        <f>+'Q39'!C54:C101</f>
        <v>-</v>
      </c>
      <c r="L54" s="51">
        <v>1423</v>
      </c>
      <c r="M54" s="51" t="s">
        <v>100</v>
      </c>
    </row>
  </sheetData>
  <mergeCells count="5">
    <mergeCell ref="K5:M5"/>
    <mergeCell ref="C5:E5"/>
    <mergeCell ref="G5:I5"/>
    <mergeCell ref="B2:M2"/>
    <mergeCell ref="B3:M3"/>
  </mergeCells>
  <pageMargins left="0.31496062992125984" right="0.31496062992125984" top="0.94488188976377963" bottom="0" header="0.27559055118110237"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4"/>
  <sheetViews>
    <sheetView workbookViewId="0">
      <selection activeCell="I55" sqref="I55"/>
    </sheetView>
  </sheetViews>
  <sheetFormatPr defaultColWidth="9.1796875" defaultRowHeight="12.5" outlineLevelRow="1" x14ac:dyDescent="0.3"/>
  <cols>
    <col min="1" max="1" width="3" style="1" customWidth="1"/>
    <col min="2" max="2" width="58" style="101" customWidth="1"/>
    <col min="3" max="3" width="7.1796875" style="3" bestFit="1" customWidth="1"/>
    <col min="4" max="4" width="13.453125" style="3" bestFit="1" customWidth="1"/>
    <col min="5" max="7" width="9.453125" style="3" bestFit="1" customWidth="1"/>
    <col min="8" max="8" width="11.08984375" style="1" bestFit="1" customWidth="1"/>
    <col min="9" max="9" width="11.1796875" style="1" bestFit="1" customWidth="1"/>
    <col min="10" max="10" width="3.1796875" style="1" customWidth="1"/>
    <col min="11" max="156" width="9.1796875" style="1"/>
    <col min="157" max="157" width="51.1796875" style="1" customWidth="1"/>
    <col min="158" max="165" width="9.81640625" style="1" customWidth="1"/>
    <col min="166" max="412" width="9.1796875" style="1"/>
    <col min="413" max="413" width="51.1796875" style="1" customWidth="1"/>
    <col min="414" max="421" width="9.81640625" style="1" customWidth="1"/>
    <col min="422" max="668" width="9.1796875" style="1"/>
    <col min="669" max="669" width="51.1796875" style="1" customWidth="1"/>
    <col min="670" max="677" width="9.81640625" style="1" customWidth="1"/>
    <col min="678" max="924" width="9.1796875" style="1"/>
    <col min="925" max="925" width="51.1796875" style="1" customWidth="1"/>
    <col min="926" max="933" width="9.81640625" style="1" customWidth="1"/>
    <col min="934" max="1180" width="9.1796875" style="1"/>
    <col min="1181" max="1181" width="51.1796875" style="1" customWidth="1"/>
    <col min="1182" max="1189" width="9.81640625" style="1" customWidth="1"/>
    <col min="1190" max="1436" width="9.1796875" style="1"/>
    <col min="1437" max="1437" width="51.1796875" style="1" customWidth="1"/>
    <col min="1438" max="1445" width="9.81640625" style="1" customWidth="1"/>
    <col min="1446" max="1692" width="9.1796875" style="1"/>
    <col min="1693" max="1693" width="51.1796875" style="1" customWidth="1"/>
    <col min="1694" max="1701" width="9.81640625" style="1" customWidth="1"/>
    <col min="1702" max="1948" width="9.1796875" style="1"/>
    <col min="1949" max="1949" width="51.1796875" style="1" customWidth="1"/>
    <col min="1950" max="1957" width="9.81640625" style="1" customWidth="1"/>
    <col min="1958" max="2204" width="9.1796875" style="1"/>
    <col min="2205" max="2205" width="51.1796875" style="1" customWidth="1"/>
    <col min="2206" max="2213" width="9.81640625" style="1" customWidth="1"/>
    <col min="2214" max="2460" width="9.1796875" style="1"/>
    <col min="2461" max="2461" width="51.1796875" style="1" customWidth="1"/>
    <col min="2462" max="2469" width="9.81640625" style="1" customWidth="1"/>
    <col min="2470" max="2716" width="9.1796875" style="1"/>
    <col min="2717" max="2717" width="51.1796875" style="1" customWidth="1"/>
    <col min="2718" max="2725" width="9.81640625" style="1" customWidth="1"/>
    <col min="2726" max="2972" width="9.1796875" style="1"/>
    <col min="2973" max="2973" width="51.1796875" style="1" customWidth="1"/>
    <col min="2974" max="2981" width="9.81640625" style="1" customWidth="1"/>
    <col min="2982" max="3228" width="9.1796875" style="1"/>
    <col min="3229" max="3229" width="51.1796875" style="1" customWidth="1"/>
    <col min="3230" max="3237" width="9.81640625" style="1" customWidth="1"/>
    <col min="3238" max="3484" width="9.1796875" style="1"/>
    <col min="3485" max="3485" width="51.1796875" style="1" customWidth="1"/>
    <col min="3486" max="3493" width="9.81640625" style="1" customWidth="1"/>
    <col min="3494" max="3740" width="9.1796875" style="1"/>
    <col min="3741" max="3741" width="51.1796875" style="1" customWidth="1"/>
    <col min="3742" max="3749" width="9.81640625" style="1" customWidth="1"/>
    <col min="3750" max="3996" width="9.1796875" style="1"/>
    <col min="3997" max="3997" width="51.1796875" style="1" customWidth="1"/>
    <col min="3998" max="4005" width="9.81640625" style="1" customWidth="1"/>
    <col min="4006" max="4252" width="9.1796875" style="1"/>
    <col min="4253" max="4253" width="51.1796875" style="1" customWidth="1"/>
    <col min="4254" max="4261" width="9.81640625" style="1" customWidth="1"/>
    <col min="4262" max="4508" width="9.1796875" style="1"/>
    <col min="4509" max="4509" width="51.1796875" style="1" customWidth="1"/>
    <col min="4510" max="4517" width="9.81640625" style="1" customWidth="1"/>
    <col min="4518" max="4764" width="9.1796875" style="1"/>
    <col min="4765" max="4765" width="51.1796875" style="1" customWidth="1"/>
    <col min="4766" max="4773" width="9.81640625" style="1" customWidth="1"/>
    <col min="4774" max="5020" width="9.1796875" style="1"/>
    <col min="5021" max="5021" width="51.1796875" style="1" customWidth="1"/>
    <col min="5022" max="5029" width="9.81640625" style="1" customWidth="1"/>
    <col min="5030" max="5276" width="9.1796875" style="1"/>
    <col min="5277" max="5277" width="51.1796875" style="1" customWidth="1"/>
    <col min="5278" max="5285" width="9.81640625" style="1" customWidth="1"/>
    <col min="5286" max="5532" width="9.1796875" style="1"/>
    <col min="5533" max="5533" width="51.1796875" style="1" customWidth="1"/>
    <col min="5534" max="5541" width="9.81640625" style="1" customWidth="1"/>
    <col min="5542" max="5788" width="9.1796875" style="1"/>
    <col min="5789" max="5789" width="51.1796875" style="1" customWidth="1"/>
    <col min="5790" max="5797" width="9.81640625" style="1" customWidth="1"/>
    <col min="5798" max="6044" width="9.1796875" style="1"/>
    <col min="6045" max="6045" width="51.1796875" style="1" customWidth="1"/>
    <col min="6046" max="6053" width="9.81640625" style="1" customWidth="1"/>
    <col min="6054" max="6300" width="9.1796875" style="1"/>
    <col min="6301" max="6301" width="51.1796875" style="1" customWidth="1"/>
    <col min="6302" max="6309" width="9.81640625" style="1" customWidth="1"/>
    <col min="6310" max="6556" width="9.1796875" style="1"/>
    <col min="6557" max="6557" width="51.1796875" style="1" customWidth="1"/>
    <col min="6558" max="6565" width="9.81640625" style="1" customWidth="1"/>
    <col min="6566" max="6812" width="9.1796875" style="1"/>
    <col min="6813" max="6813" width="51.1796875" style="1" customWidth="1"/>
    <col min="6814" max="6821" width="9.81640625" style="1" customWidth="1"/>
    <col min="6822" max="7068" width="9.1796875" style="1"/>
    <col min="7069" max="7069" width="51.1796875" style="1" customWidth="1"/>
    <col min="7070" max="7077" width="9.81640625" style="1" customWidth="1"/>
    <col min="7078" max="7324" width="9.1796875" style="1"/>
    <col min="7325" max="7325" width="51.1796875" style="1" customWidth="1"/>
    <col min="7326" max="7333" width="9.81640625" style="1" customWidth="1"/>
    <col min="7334" max="7580" width="9.1796875" style="1"/>
    <col min="7581" max="7581" width="51.1796875" style="1" customWidth="1"/>
    <col min="7582" max="7589" width="9.81640625" style="1" customWidth="1"/>
    <col min="7590" max="7836" width="9.1796875" style="1"/>
    <col min="7837" max="7837" width="51.1796875" style="1" customWidth="1"/>
    <col min="7838" max="7845" width="9.81640625" style="1" customWidth="1"/>
    <col min="7846" max="8092" width="9.1796875" style="1"/>
    <col min="8093" max="8093" width="51.1796875" style="1" customWidth="1"/>
    <col min="8094" max="8101" width="9.81640625" style="1" customWidth="1"/>
    <col min="8102" max="8348" width="9.1796875" style="1"/>
    <col min="8349" max="8349" width="51.1796875" style="1" customWidth="1"/>
    <col min="8350" max="8357" width="9.81640625" style="1" customWidth="1"/>
    <col min="8358" max="8604" width="9.1796875" style="1"/>
    <col min="8605" max="8605" width="51.1796875" style="1" customWidth="1"/>
    <col min="8606" max="8613" width="9.81640625" style="1" customWidth="1"/>
    <col min="8614" max="8860" width="9.1796875" style="1"/>
    <col min="8861" max="8861" width="51.1796875" style="1" customWidth="1"/>
    <col min="8862" max="8869" width="9.81640625" style="1" customWidth="1"/>
    <col min="8870" max="9116" width="9.1796875" style="1"/>
    <col min="9117" max="9117" width="51.1796875" style="1" customWidth="1"/>
    <col min="9118" max="9125" width="9.81640625" style="1" customWidth="1"/>
    <col min="9126" max="9372" width="9.1796875" style="1"/>
    <col min="9373" max="9373" width="51.1796875" style="1" customWidth="1"/>
    <col min="9374" max="9381" width="9.81640625" style="1" customWidth="1"/>
    <col min="9382" max="9628" width="9.1796875" style="1"/>
    <col min="9629" max="9629" width="51.1796875" style="1" customWidth="1"/>
    <col min="9630" max="9637" width="9.81640625" style="1" customWidth="1"/>
    <col min="9638" max="9884" width="9.1796875" style="1"/>
    <col min="9885" max="9885" width="51.1796875" style="1" customWidth="1"/>
    <col min="9886" max="9893" width="9.81640625" style="1" customWidth="1"/>
    <col min="9894" max="10140" width="9.1796875" style="1"/>
    <col min="10141" max="10141" width="51.1796875" style="1" customWidth="1"/>
    <col min="10142" max="10149" width="9.81640625" style="1" customWidth="1"/>
    <col min="10150" max="10396" width="9.1796875" style="1"/>
    <col min="10397" max="10397" width="51.1796875" style="1" customWidth="1"/>
    <col min="10398" max="10405" width="9.81640625" style="1" customWidth="1"/>
    <col min="10406" max="10652" width="9.1796875" style="1"/>
    <col min="10653" max="10653" width="51.1796875" style="1" customWidth="1"/>
    <col min="10654" max="10661" width="9.81640625" style="1" customWidth="1"/>
    <col min="10662" max="10908" width="9.1796875" style="1"/>
    <col min="10909" max="10909" width="51.1796875" style="1" customWidth="1"/>
    <col min="10910" max="10917" width="9.81640625" style="1" customWidth="1"/>
    <col min="10918" max="11164" width="9.1796875" style="1"/>
    <col min="11165" max="11165" width="51.1796875" style="1" customWidth="1"/>
    <col min="11166" max="11173" width="9.81640625" style="1" customWidth="1"/>
    <col min="11174" max="11420" width="9.1796875" style="1"/>
    <col min="11421" max="11421" width="51.1796875" style="1" customWidth="1"/>
    <col min="11422" max="11429" width="9.81640625" style="1" customWidth="1"/>
    <col min="11430" max="11676" width="9.1796875" style="1"/>
    <col min="11677" max="11677" width="51.1796875" style="1" customWidth="1"/>
    <col min="11678" max="11685" width="9.81640625" style="1" customWidth="1"/>
    <col min="11686" max="11932" width="9.1796875" style="1"/>
    <col min="11933" max="11933" width="51.1796875" style="1" customWidth="1"/>
    <col min="11934" max="11941" width="9.81640625" style="1" customWidth="1"/>
    <col min="11942" max="12188" width="9.1796875" style="1"/>
    <col min="12189" max="12189" width="51.1796875" style="1" customWidth="1"/>
    <col min="12190" max="12197" width="9.81640625" style="1" customWidth="1"/>
    <col min="12198" max="12444" width="9.1796875" style="1"/>
    <col min="12445" max="12445" width="51.1796875" style="1" customWidth="1"/>
    <col min="12446" max="12453" width="9.81640625" style="1" customWidth="1"/>
    <col min="12454" max="12700" width="9.1796875" style="1"/>
    <col min="12701" max="12701" width="51.1796875" style="1" customWidth="1"/>
    <col min="12702" max="12709" width="9.81640625" style="1" customWidth="1"/>
    <col min="12710" max="12956" width="9.1796875" style="1"/>
    <col min="12957" max="12957" width="51.1796875" style="1" customWidth="1"/>
    <col min="12958" max="12965" width="9.81640625" style="1" customWidth="1"/>
    <col min="12966" max="13212" width="9.1796875" style="1"/>
    <col min="13213" max="13213" width="51.1796875" style="1" customWidth="1"/>
    <col min="13214" max="13221" width="9.81640625" style="1" customWidth="1"/>
    <col min="13222" max="13468" width="9.1796875" style="1"/>
    <col min="13469" max="13469" width="51.1796875" style="1" customWidth="1"/>
    <col min="13470" max="13477" width="9.81640625" style="1" customWidth="1"/>
    <col min="13478" max="13724" width="9.1796875" style="1"/>
    <col min="13725" max="13725" width="51.1796875" style="1" customWidth="1"/>
    <col min="13726" max="13733" width="9.81640625" style="1" customWidth="1"/>
    <col min="13734" max="13980" width="9.1796875" style="1"/>
    <col min="13981" max="13981" width="51.1796875" style="1" customWidth="1"/>
    <col min="13982" max="13989" width="9.81640625" style="1" customWidth="1"/>
    <col min="13990" max="14236" width="9.1796875" style="1"/>
    <col min="14237" max="14237" width="51.1796875" style="1" customWidth="1"/>
    <col min="14238" max="14245" width="9.81640625" style="1" customWidth="1"/>
    <col min="14246" max="14492" width="9.1796875" style="1"/>
    <col min="14493" max="14493" width="51.1796875" style="1" customWidth="1"/>
    <col min="14494" max="14501" width="9.81640625" style="1" customWidth="1"/>
    <col min="14502" max="14748" width="9.1796875" style="1"/>
    <col min="14749" max="14749" width="51.1796875" style="1" customWidth="1"/>
    <col min="14750" max="14757" width="9.81640625" style="1" customWidth="1"/>
    <col min="14758" max="15004" width="9.1796875" style="1"/>
    <col min="15005" max="15005" width="51.1796875" style="1" customWidth="1"/>
    <col min="15006" max="15013" width="9.81640625" style="1" customWidth="1"/>
    <col min="15014" max="15260" width="9.1796875" style="1"/>
    <col min="15261" max="15261" width="51.1796875" style="1" customWidth="1"/>
    <col min="15262" max="15269" width="9.81640625" style="1" customWidth="1"/>
    <col min="15270" max="15516" width="9.1796875" style="1"/>
    <col min="15517" max="15517" width="51.1796875" style="1" customWidth="1"/>
    <col min="15518" max="15525" width="9.81640625" style="1" customWidth="1"/>
    <col min="15526" max="15772" width="9.1796875" style="1"/>
    <col min="15773" max="15773" width="51.1796875" style="1" customWidth="1"/>
    <col min="15774" max="15781" width="9.81640625" style="1" customWidth="1"/>
    <col min="15782" max="16028" width="9.1796875" style="1"/>
    <col min="16029" max="16029" width="51.1796875" style="1" customWidth="1"/>
    <col min="16030" max="16037" width="9.81640625" style="1" customWidth="1"/>
    <col min="16038" max="16384" width="9.1796875" style="1"/>
  </cols>
  <sheetData>
    <row r="1" spans="2:10" ht="14" x14ac:dyDescent="0.3">
      <c r="I1" s="36" t="s">
        <v>143</v>
      </c>
    </row>
    <row r="2" spans="2:10" x14ac:dyDescent="0.3">
      <c r="B2" s="176" t="s">
        <v>142</v>
      </c>
      <c r="C2" s="176"/>
      <c r="D2" s="176"/>
      <c r="E2" s="176"/>
      <c r="F2" s="176"/>
      <c r="G2" s="176"/>
      <c r="H2" s="176"/>
      <c r="I2" s="176"/>
    </row>
    <row r="3" spans="2:10" x14ac:dyDescent="0.3">
      <c r="B3" s="177">
        <v>2020</v>
      </c>
      <c r="C3" s="177"/>
      <c r="D3" s="177"/>
      <c r="E3" s="177"/>
      <c r="F3" s="177"/>
      <c r="G3" s="177"/>
      <c r="H3" s="177"/>
      <c r="I3" s="177"/>
    </row>
    <row r="4" spans="2:10" x14ac:dyDescent="0.3">
      <c r="B4" s="102" t="s">
        <v>115</v>
      </c>
      <c r="C4" s="8"/>
      <c r="D4" s="8"/>
      <c r="E4" s="15"/>
      <c r="F4" s="15"/>
      <c r="G4" s="15"/>
      <c r="H4" s="15"/>
    </row>
    <row r="5" spans="2:10" x14ac:dyDescent="0.3">
      <c r="B5" s="37" t="s">
        <v>16</v>
      </c>
      <c r="C5" s="179" t="s">
        <v>0</v>
      </c>
      <c r="D5" s="178" t="s">
        <v>18</v>
      </c>
      <c r="E5" s="178" t="s">
        <v>19</v>
      </c>
      <c r="F5" s="178" t="s">
        <v>20</v>
      </c>
      <c r="G5" s="178" t="s">
        <v>21</v>
      </c>
      <c r="H5" s="178" t="s">
        <v>17</v>
      </c>
      <c r="I5" s="178" t="s">
        <v>130</v>
      </c>
      <c r="J5" s="7"/>
    </row>
    <row r="6" spans="2:10" x14ac:dyDescent="0.3">
      <c r="B6" s="103" t="s">
        <v>46</v>
      </c>
      <c r="C6" s="179"/>
      <c r="D6" s="178"/>
      <c r="E6" s="178" t="s">
        <v>19</v>
      </c>
      <c r="F6" s="178" t="s">
        <v>20</v>
      </c>
      <c r="G6" s="178" t="s">
        <v>21</v>
      </c>
      <c r="H6" s="178" t="s">
        <v>17</v>
      </c>
      <c r="I6" s="178" t="s">
        <v>127</v>
      </c>
    </row>
    <row r="7" spans="2:10" ht="14" customHeight="1" x14ac:dyDescent="0.3">
      <c r="B7" s="105" t="s">
        <v>0</v>
      </c>
      <c r="C7" s="55">
        <v>2897030</v>
      </c>
      <c r="D7" s="55">
        <v>637</v>
      </c>
      <c r="E7" s="55">
        <v>923794</v>
      </c>
      <c r="F7" s="55">
        <v>812306</v>
      </c>
      <c r="G7" s="55">
        <v>1116512</v>
      </c>
      <c r="H7" s="55">
        <v>43319</v>
      </c>
      <c r="I7" s="55">
        <v>462</v>
      </c>
      <c r="J7" s="35"/>
    </row>
    <row r="8" spans="2:10" ht="14" customHeight="1" x14ac:dyDescent="0.3">
      <c r="B8" s="102" t="s">
        <v>53</v>
      </c>
      <c r="C8" s="58">
        <v>69430</v>
      </c>
      <c r="D8" s="14">
        <v>10</v>
      </c>
      <c r="E8" s="14">
        <v>23082</v>
      </c>
      <c r="F8" s="14">
        <v>16982</v>
      </c>
      <c r="G8" s="14">
        <v>27259</v>
      </c>
      <c r="H8" s="14">
        <v>2088</v>
      </c>
      <c r="I8" s="14">
        <v>9</v>
      </c>
    </row>
    <row r="9" spans="2:10" ht="14" customHeight="1" x14ac:dyDescent="0.3">
      <c r="B9" s="102" t="s">
        <v>47</v>
      </c>
      <c r="C9" s="58">
        <v>8169</v>
      </c>
      <c r="D9" s="56" t="s">
        <v>100</v>
      </c>
      <c r="E9" s="14">
        <v>1829</v>
      </c>
      <c r="F9" s="14">
        <v>2353</v>
      </c>
      <c r="G9" s="14">
        <v>3831</v>
      </c>
      <c r="H9" s="14">
        <v>156</v>
      </c>
      <c r="I9" s="56" t="s">
        <v>100</v>
      </c>
    </row>
    <row r="10" spans="2:10" ht="14" customHeight="1" x14ac:dyDescent="0.3">
      <c r="B10" s="102" t="s">
        <v>48</v>
      </c>
      <c r="C10" s="58">
        <f>+SUM(C11:C34)</f>
        <v>615619</v>
      </c>
      <c r="D10" s="14">
        <f t="shared" ref="D10:I10" si="0">+SUM(D11:D34)</f>
        <v>88</v>
      </c>
      <c r="E10" s="14">
        <f t="shared" si="0"/>
        <v>177588</v>
      </c>
      <c r="F10" s="14">
        <f t="shared" si="0"/>
        <v>167461</v>
      </c>
      <c r="G10" s="14">
        <f t="shared" si="0"/>
        <v>263127</v>
      </c>
      <c r="H10" s="14">
        <f t="shared" si="0"/>
        <v>7307</v>
      </c>
      <c r="I10" s="14">
        <f t="shared" si="0"/>
        <v>48</v>
      </c>
    </row>
    <row r="11" spans="2:10" s="98" customFormat="1" ht="14" hidden="1" customHeight="1" outlineLevel="1" x14ac:dyDescent="0.35">
      <c r="B11" s="99" t="s">
        <v>291</v>
      </c>
      <c r="C11" s="109">
        <v>76129</v>
      </c>
      <c r="D11" s="110">
        <v>13</v>
      </c>
      <c r="E11" s="110">
        <v>22874</v>
      </c>
      <c r="F11" s="110">
        <v>20561</v>
      </c>
      <c r="G11" s="110">
        <v>31377</v>
      </c>
      <c r="H11" s="110">
        <v>1299</v>
      </c>
      <c r="I11" s="110">
        <v>5</v>
      </c>
    </row>
    <row r="12" spans="2:10" s="98" customFormat="1" ht="14" hidden="1" customHeight="1" outlineLevel="1" x14ac:dyDescent="0.35">
      <c r="B12" s="99" t="s">
        <v>292</v>
      </c>
      <c r="C12" s="109">
        <v>12928</v>
      </c>
      <c r="D12" s="110">
        <v>2</v>
      </c>
      <c r="E12" s="110">
        <v>3196</v>
      </c>
      <c r="F12" s="110">
        <v>3658</v>
      </c>
      <c r="G12" s="110">
        <v>5749</v>
      </c>
      <c r="H12" s="110">
        <v>322</v>
      </c>
      <c r="I12" s="110">
        <v>1</v>
      </c>
    </row>
    <row r="13" spans="2:10" s="98" customFormat="1" ht="14" hidden="1" customHeight="1" outlineLevel="1" x14ac:dyDescent="0.35">
      <c r="B13" s="99" t="s">
        <v>293</v>
      </c>
      <c r="C13" s="109">
        <v>487</v>
      </c>
      <c r="D13" s="139" t="s">
        <v>100</v>
      </c>
      <c r="E13" s="110">
        <v>111</v>
      </c>
      <c r="F13" s="110">
        <v>184</v>
      </c>
      <c r="G13" s="110">
        <v>192</v>
      </c>
      <c r="H13" s="139" t="s">
        <v>100</v>
      </c>
      <c r="I13" s="139" t="s">
        <v>100</v>
      </c>
    </row>
    <row r="14" spans="2:10" s="98" customFormat="1" ht="14" hidden="1" customHeight="1" outlineLevel="1" x14ac:dyDescent="0.35">
      <c r="B14" s="99" t="s">
        <v>294</v>
      </c>
      <c r="C14" s="109">
        <v>38791</v>
      </c>
      <c r="D14" s="110">
        <v>8</v>
      </c>
      <c r="E14" s="110">
        <v>10801</v>
      </c>
      <c r="F14" s="110">
        <v>9183</v>
      </c>
      <c r="G14" s="110">
        <v>18470</v>
      </c>
      <c r="H14" s="110">
        <v>327</v>
      </c>
      <c r="I14" s="110">
        <v>2</v>
      </c>
    </row>
    <row r="15" spans="2:10" s="98" customFormat="1" ht="14" hidden="1" customHeight="1" outlineLevel="1" x14ac:dyDescent="0.35">
      <c r="B15" s="99" t="s">
        <v>295</v>
      </c>
      <c r="C15" s="109">
        <v>68260</v>
      </c>
      <c r="D15" s="110">
        <v>8</v>
      </c>
      <c r="E15" s="110">
        <v>14770</v>
      </c>
      <c r="F15" s="110">
        <v>18141</v>
      </c>
      <c r="G15" s="110">
        <v>34950</v>
      </c>
      <c r="H15" s="110">
        <v>391</v>
      </c>
      <c r="I15" s="139" t="s">
        <v>100</v>
      </c>
    </row>
    <row r="16" spans="2:10" s="98" customFormat="1" ht="14" hidden="1" customHeight="1" outlineLevel="1" x14ac:dyDescent="0.35">
      <c r="B16" s="99" t="s">
        <v>296</v>
      </c>
      <c r="C16" s="109">
        <v>40773</v>
      </c>
      <c r="D16" s="110">
        <v>6</v>
      </c>
      <c r="E16" s="110">
        <v>11640</v>
      </c>
      <c r="F16" s="110">
        <v>9212</v>
      </c>
      <c r="G16" s="110">
        <v>19588</v>
      </c>
      <c r="H16" s="110">
        <v>326</v>
      </c>
      <c r="I16" s="110">
        <v>1</v>
      </c>
    </row>
    <row r="17" spans="2:9" s="98" customFormat="1" ht="14" hidden="1" customHeight="1" outlineLevel="1" x14ac:dyDescent="0.35">
      <c r="B17" s="99" t="s">
        <v>297</v>
      </c>
      <c r="C17" s="109">
        <v>23029</v>
      </c>
      <c r="D17" s="110">
        <v>1</v>
      </c>
      <c r="E17" s="110">
        <v>5459</v>
      </c>
      <c r="F17" s="110">
        <v>5709</v>
      </c>
      <c r="G17" s="110">
        <v>11466</v>
      </c>
      <c r="H17" s="110">
        <v>394</v>
      </c>
      <c r="I17" s="139" t="s">
        <v>100</v>
      </c>
    </row>
    <row r="18" spans="2:9" s="98" customFormat="1" ht="14" hidden="1" customHeight="1" outlineLevel="1" x14ac:dyDescent="0.35">
      <c r="B18" s="99" t="s">
        <v>298</v>
      </c>
      <c r="C18" s="109">
        <v>12739</v>
      </c>
      <c r="D18" s="139" t="s">
        <v>100</v>
      </c>
      <c r="E18" s="110">
        <v>3688</v>
      </c>
      <c r="F18" s="110">
        <v>3728</v>
      </c>
      <c r="G18" s="110">
        <v>5198</v>
      </c>
      <c r="H18" s="110">
        <v>125</v>
      </c>
      <c r="I18" s="139" t="s">
        <v>100</v>
      </c>
    </row>
    <row r="19" spans="2:9" s="98" customFormat="1" ht="14" hidden="1" customHeight="1" outlineLevel="1" x14ac:dyDescent="0.35">
      <c r="B19" s="99" t="s">
        <v>299</v>
      </c>
      <c r="C19" s="109">
        <v>10733</v>
      </c>
      <c r="D19" s="110">
        <v>4</v>
      </c>
      <c r="E19" s="110">
        <v>2561</v>
      </c>
      <c r="F19" s="110">
        <v>3245</v>
      </c>
      <c r="G19" s="110">
        <v>4777</v>
      </c>
      <c r="H19" s="110">
        <v>145</v>
      </c>
      <c r="I19" s="110">
        <v>1</v>
      </c>
    </row>
    <row r="20" spans="2:9" s="98" customFormat="1" ht="14" hidden="1" customHeight="1" outlineLevel="1" x14ac:dyDescent="0.35">
      <c r="B20" s="99" t="s">
        <v>300</v>
      </c>
      <c r="C20" s="109">
        <v>1599</v>
      </c>
      <c r="D20" s="139" t="s">
        <v>100</v>
      </c>
      <c r="E20" s="110">
        <v>210</v>
      </c>
      <c r="F20" s="110">
        <v>639</v>
      </c>
      <c r="G20" s="110">
        <v>725</v>
      </c>
      <c r="H20" s="110">
        <v>25</v>
      </c>
      <c r="I20" s="139" t="s">
        <v>100</v>
      </c>
    </row>
    <row r="21" spans="2:9" s="98" customFormat="1" ht="14" hidden="1" customHeight="1" outlineLevel="1" x14ac:dyDescent="0.35">
      <c r="B21" s="99" t="s">
        <v>301</v>
      </c>
      <c r="C21" s="109">
        <v>11741</v>
      </c>
      <c r="D21" s="139" t="s">
        <v>100</v>
      </c>
      <c r="E21" s="110">
        <v>3210</v>
      </c>
      <c r="F21" s="110">
        <v>3459</v>
      </c>
      <c r="G21" s="110">
        <v>4807</v>
      </c>
      <c r="H21" s="110">
        <v>263</v>
      </c>
      <c r="I21" s="110">
        <v>2</v>
      </c>
    </row>
    <row r="22" spans="2:9" s="98" customFormat="1" ht="14" hidden="1" customHeight="1" outlineLevel="1" x14ac:dyDescent="0.35">
      <c r="B22" s="99" t="s">
        <v>302</v>
      </c>
      <c r="C22" s="109">
        <v>9325</v>
      </c>
      <c r="D22" s="110">
        <v>1</v>
      </c>
      <c r="E22" s="110">
        <v>3646</v>
      </c>
      <c r="F22" s="110">
        <v>2754</v>
      </c>
      <c r="G22" s="110">
        <v>2865</v>
      </c>
      <c r="H22" s="110">
        <v>56</v>
      </c>
      <c r="I22" s="110">
        <v>3</v>
      </c>
    </row>
    <row r="23" spans="2:9" s="98" customFormat="1" ht="14" hidden="1" customHeight="1" outlineLevel="1" x14ac:dyDescent="0.35">
      <c r="B23" s="99" t="s">
        <v>303</v>
      </c>
      <c r="C23" s="109">
        <v>29428</v>
      </c>
      <c r="D23" s="110">
        <v>4</v>
      </c>
      <c r="E23" s="110">
        <v>9991</v>
      </c>
      <c r="F23" s="110">
        <v>8893</v>
      </c>
      <c r="G23" s="110">
        <v>10252</v>
      </c>
      <c r="H23" s="110">
        <v>288</v>
      </c>
      <c r="I23" s="139" t="s">
        <v>100</v>
      </c>
    </row>
    <row r="24" spans="2:9" s="98" customFormat="1" ht="14" hidden="1" customHeight="1" outlineLevel="1" x14ac:dyDescent="0.35">
      <c r="B24" s="99" t="s">
        <v>304</v>
      </c>
      <c r="C24" s="109">
        <v>37172</v>
      </c>
      <c r="D24" s="110">
        <v>13</v>
      </c>
      <c r="E24" s="110">
        <v>8738</v>
      </c>
      <c r="F24" s="110">
        <v>9848</v>
      </c>
      <c r="G24" s="110">
        <v>18090</v>
      </c>
      <c r="H24" s="110">
        <v>481</v>
      </c>
      <c r="I24" s="110">
        <v>2</v>
      </c>
    </row>
    <row r="25" spans="2:9" s="98" customFormat="1" ht="14" hidden="1" customHeight="1" outlineLevel="1" x14ac:dyDescent="0.35">
      <c r="B25" s="99" t="s">
        <v>305</v>
      </c>
      <c r="C25" s="109">
        <v>8615</v>
      </c>
      <c r="D25" s="139" t="s">
        <v>100</v>
      </c>
      <c r="E25" s="110">
        <v>2412</v>
      </c>
      <c r="F25" s="110">
        <v>2402</v>
      </c>
      <c r="G25" s="110">
        <v>3714</v>
      </c>
      <c r="H25" s="110">
        <v>87</v>
      </c>
      <c r="I25" s="139" t="s">
        <v>100</v>
      </c>
    </row>
    <row r="26" spans="2:9" s="98" customFormat="1" ht="14" hidden="1" customHeight="1" outlineLevel="1" x14ac:dyDescent="0.35">
      <c r="B26" s="99" t="s">
        <v>306</v>
      </c>
      <c r="C26" s="109">
        <v>75920</v>
      </c>
      <c r="D26" s="110">
        <v>21</v>
      </c>
      <c r="E26" s="110">
        <v>24447</v>
      </c>
      <c r="F26" s="110">
        <v>21112</v>
      </c>
      <c r="G26" s="110">
        <v>29229</v>
      </c>
      <c r="H26" s="110">
        <v>1108</v>
      </c>
      <c r="I26" s="110">
        <v>3</v>
      </c>
    </row>
    <row r="27" spans="2:9" s="98" customFormat="1" ht="14" hidden="1" customHeight="1" outlineLevel="1" x14ac:dyDescent="0.35">
      <c r="B27" s="99" t="s">
        <v>307</v>
      </c>
      <c r="C27" s="109">
        <v>12379</v>
      </c>
      <c r="D27" s="139" t="s">
        <v>100</v>
      </c>
      <c r="E27" s="110">
        <v>4537</v>
      </c>
      <c r="F27" s="110">
        <v>3246</v>
      </c>
      <c r="G27" s="110">
        <v>4539</v>
      </c>
      <c r="H27" s="110">
        <v>50</v>
      </c>
      <c r="I27" s="110">
        <v>7</v>
      </c>
    </row>
    <row r="28" spans="2:9" s="98" customFormat="1" ht="14" hidden="1" customHeight="1" outlineLevel="1" x14ac:dyDescent="0.35">
      <c r="B28" s="99" t="s">
        <v>308</v>
      </c>
      <c r="C28" s="109">
        <v>18815</v>
      </c>
      <c r="D28" s="139" t="s">
        <v>100</v>
      </c>
      <c r="E28" s="110">
        <v>5784</v>
      </c>
      <c r="F28" s="110">
        <v>6027</v>
      </c>
      <c r="G28" s="110">
        <v>6892</v>
      </c>
      <c r="H28" s="110">
        <v>97</v>
      </c>
      <c r="I28" s="110">
        <v>15</v>
      </c>
    </row>
    <row r="29" spans="2:9" s="98" customFormat="1" ht="14" hidden="1" customHeight="1" outlineLevel="1" x14ac:dyDescent="0.35">
      <c r="B29" s="99" t="s">
        <v>309</v>
      </c>
      <c r="C29" s="109">
        <v>22721</v>
      </c>
      <c r="D29" s="110">
        <v>1</v>
      </c>
      <c r="E29" s="110">
        <v>7120</v>
      </c>
      <c r="F29" s="110">
        <v>6266</v>
      </c>
      <c r="G29" s="110">
        <v>8928</v>
      </c>
      <c r="H29" s="110">
        <v>405</v>
      </c>
      <c r="I29" s="110">
        <v>1</v>
      </c>
    </row>
    <row r="30" spans="2:9" s="98" customFormat="1" ht="14" hidden="1" customHeight="1" outlineLevel="1" x14ac:dyDescent="0.35">
      <c r="B30" s="99" t="s">
        <v>310</v>
      </c>
      <c r="C30" s="109">
        <v>39350</v>
      </c>
      <c r="D30" s="110">
        <v>1</v>
      </c>
      <c r="E30" s="110">
        <v>13364</v>
      </c>
      <c r="F30" s="110">
        <v>11555</v>
      </c>
      <c r="G30" s="110">
        <v>14302</v>
      </c>
      <c r="H30" s="110">
        <v>126</v>
      </c>
      <c r="I30" s="110">
        <v>2</v>
      </c>
    </row>
    <row r="31" spans="2:9" s="98" customFormat="1" ht="14" hidden="1" customHeight="1" outlineLevel="1" x14ac:dyDescent="0.35">
      <c r="B31" s="99" t="s">
        <v>311</v>
      </c>
      <c r="C31" s="109">
        <v>5450</v>
      </c>
      <c r="D31" s="110">
        <v>1</v>
      </c>
      <c r="E31" s="110">
        <v>2123</v>
      </c>
      <c r="F31" s="110">
        <v>1675</v>
      </c>
      <c r="G31" s="110">
        <v>1591</v>
      </c>
      <c r="H31" s="110">
        <v>58</v>
      </c>
      <c r="I31" s="110">
        <v>2</v>
      </c>
    </row>
    <row r="32" spans="2:9" s="98" customFormat="1" ht="14" hidden="1" customHeight="1" outlineLevel="1" x14ac:dyDescent="0.35">
      <c r="B32" s="99" t="s">
        <v>312</v>
      </c>
      <c r="C32" s="109">
        <v>28443</v>
      </c>
      <c r="D32" s="110">
        <v>2</v>
      </c>
      <c r="E32" s="110">
        <v>7871</v>
      </c>
      <c r="F32" s="110">
        <v>7051</v>
      </c>
      <c r="G32" s="110">
        <v>13135</v>
      </c>
      <c r="H32" s="110">
        <v>384</v>
      </c>
      <c r="I32" s="139" t="s">
        <v>100</v>
      </c>
    </row>
    <row r="33" spans="2:9" s="98" customFormat="1" ht="14" hidden="1" customHeight="1" outlineLevel="1" x14ac:dyDescent="0.35">
      <c r="B33" s="99" t="s">
        <v>313</v>
      </c>
      <c r="C33" s="109">
        <v>12132</v>
      </c>
      <c r="D33" s="110">
        <v>1</v>
      </c>
      <c r="E33" s="110">
        <v>3983</v>
      </c>
      <c r="F33" s="110">
        <v>3458</v>
      </c>
      <c r="G33" s="110">
        <v>4533</v>
      </c>
      <c r="H33" s="110">
        <v>157</v>
      </c>
      <c r="I33" s="139" t="s">
        <v>100</v>
      </c>
    </row>
    <row r="34" spans="2:9" s="98" customFormat="1" ht="14" hidden="1" customHeight="1" outlineLevel="1" x14ac:dyDescent="0.35">
      <c r="B34" s="99" t="s">
        <v>314</v>
      </c>
      <c r="C34" s="109">
        <v>18660</v>
      </c>
      <c r="D34" s="110">
        <v>1</v>
      </c>
      <c r="E34" s="110">
        <v>5052</v>
      </c>
      <c r="F34" s="110">
        <v>5455</v>
      </c>
      <c r="G34" s="110">
        <v>7758</v>
      </c>
      <c r="H34" s="110">
        <v>393</v>
      </c>
      <c r="I34" s="110">
        <v>1</v>
      </c>
    </row>
    <row r="35" spans="2:9" ht="14" customHeight="1" collapsed="1" x14ac:dyDescent="0.3">
      <c r="B35" s="100" t="s">
        <v>57</v>
      </c>
      <c r="C35" s="58">
        <v>6673</v>
      </c>
      <c r="D35" s="56" t="s">
        <v>100</v>
      </c>
      <c r="E35" s="14">
        <v>1808</v>
      </c>
      <c r="F35" s="14">
        <v>1590</v>
      </c>
      <c r="G35" s="14">
        <v>3094</v>
      </c>
      <c r="H35" s="14">
        <v>180</v>
      </c>
      <c r="I35" s="14">
        <v>1</v>
      </c>
    </row>
    <row r="36" spans="2:9" ht="14" customHeight="1" x14ac:dyDescent="0.3">
      <c r="B36" s="100" t="s">
        <v>58</v>
      </c>
      <c r="C36" s="58">
        <v>25739</v>
      </c>
      <c r="D36" s="14">
        <v>1</v>
      </c>
      <c r="E36" s="14">
        <v>5243</v>
      </c>
      <c r="F36" s="14">
        <v>7884</v>
      </c>
      <c r="G36" s="14">
        <v>12147</v>
      </c>
      <c r="H36" s="14">
        <v>464</v>
      </c>
      <c r="I36" s="56" t="s">
        <v>100</v>
      </c>
    </row>
    <row r="37" spans="2:9" ht="14" customHeight="1" x14ac:dyDescent="0.3">
      <c r="B37" s="102" t="s">
        <v>49</v>
      </c>
      <c r="C37" s="58">
        <v>233037</v>
      </c>
      <c r="D37" s="14">
        <v>30</v>
      </c>
      <c r="E37" s="14">
        <v>57446</v>
      </c>
      <c r="F37" s="14">
        <v>63331</v>
      </c>
      <c r="G37" s="14">
        <v>107677</v>
      </c>
      <c r="H37" s="14">
        <v>4541</v>
      </c>
      <c r="I37" s="14">
        <v>12</v>
      </c>
    </row>
    <row r="38" spans="2:9" ht="14" customHeight="1" x14ac:dyDescent="0.3">
      <c r="B38" s="100" t="s">
        <v>50</v>
      </c>
      <c r="C38" s="60">
        <f>+C39+C40+C41</f>
        <v>527777</v>
      </c>
      <c r="D38" s="77">
        <f>+D39+D40+D41</f>
        <v>83</v>
      </c>
      <c r="E38" s="77">
        <f t="shared" ref="E38:I38" si="1">+E39+E40+E41</f>
        <v>197333</v>
      </c>
      <c r="F38" s="77">
        <f t="shared" si="1"/>
        <v>149867</v>
      </c>
      <c r="G38" s="77">
        <f t="shared" si="1"/>
        <v>174209</v>
      </c>
      <c r="H38" s="77">
        <f t="shared" si="1"/>
        <v>6183</v>
      </c>
      <c r="I38" s="77">
        <f t="shared" si="1"/>
        <v>102</v>
      </c>
    </row>
    <row r="39" spans="2:9" ht="14" hidden="1" customHeight="1" outlineLevel="1" x14ac:dyDescent="0.3">
      <c r="B39" s="99" t="s">
        <v>315</v>
      </c>
      <c r="C39" s="111">
        <v>67758</v>
      </c>
      <c r="D39" s="112">
        <v>9</v>
      </c>
      <c r="E39" s="112">
        <v>19783</v>
      </c>
      <c r="F39" s="112">
        <v>19996</v>
      </c>
      <c r="G39" s="112">
        <v>27045</v>
      </c>
      <c r="H39" s="112">
        <v>924</v>
      </c>
      <c r="I39" s="112">
        <v>1</v>
      </c>
    </row>
    <row r="40" spans="2:9" ht="14" hidden="1" customHeight="1" outlineLevel="1" x14ac:dyDescent="0.3">
      <c r="B40" s="99" t="s">
        <v>316</v>
      </c>
      <c r="C40" s="111">
        <v>159890</v>
      </c>
      <c r="D40" s="112">
        <v>9</v>
      </c>
      <c r="E40" s="112">
        <v>42494</v>
      </c>
      <c r="F40" s="112">
        <v>48026</v>
      </c>
      <c r="G40" s="112">
        <v>66772</v>
      </c>
      <c r="H40" s="112">
        <v>2578</v>
      </c>
      <c r="I40" s="112">
        <v>11</v>
      </c>
    </row>
    <row r="41" spans="2:9" ht="14" hidden="1" customHeight="1" outlineLevel="1" x14ac:dyDescent="0.3">
      <c r="B41" s="99" t="s">
        <v>317</v>
      </c>
      <c r="C41" s="111">
        <v>300129</v>
      </c>
      <c r="D41" s="112">
        <v>65</v>
      </c>
      <c r="E41" s="112">
        <v>135056</v>
      </c>
      <c r="F41" s="112">
        <v>81845</v>
      </c>
      <c r="G41" s="112">
        <v>80392</v>
      </c>
      <c r="H41" s="112">
        <v>2681</v>
      </c>
      <c r="I41" s="112">
        <v>90</v>
      </c>
    </row>
    <row r="42" spans="2:9" ht="14" customHeight="1" collapsed="1" x14ac:dyDescent="0.3">
      <c r="B42" s="102" t="s">
        <v>51</v>
      </c>
      <c r="C42" s="58">
        <v>146910</v>
      </c>
      <c r="D42" s="14">
        <v>5</v>
      </c>
      <c r="E42" s="14">
        <v>28357</v>
      </c>
      <c r="F42" s="14">
        <v>43755</v>
      </c>
      <c r="G42" s="14">
        <v>72362</v>
      </c>
      <c r="H42" s="14">
        <v>2425</v>
      </c>
      <c r="I42" s="14">
        <v>6</v>
      </c>
    </row>
    <row r="43" spans="2:9" ht="14" customHeight="1" x14ac:dyDescent="0.3">
      <c r="B43" s="102" t="s">
        <v>52</v>
      </c>
      <c r="C43" s="58">
        <v>211690</v>
      </c>
      <c r="D43" s="14">
        <v>258</v>
      </c>
      <c r="E43" s="14">
        <v>87883</v>
      </c>
      <c r="F43" s="14">
        <v>47876</v>
      </c>
      <c r="G43" s="14">
        <v>71954</v>
      </c>
      <c r="H43" s="14">
        <v>3677</v>
      </c>
      <c r="I43" s="14">
        <v>42</v>
      </c>
    </row>
    <row r="44" spans="2:9" ht="14" customHeight="1" x14ac:dyDescent="0.3">
      <c r="B44" s="102" t="s">
        <v>61</v>
      </c>
      <c r="C44" s="58">
        <v>102523</v>
      </c>
      <c r="D44" s="14">
        <v>3</v>
      </c>
      <c r="E44" s="14">
        <v>45703</v>
      </c>
      <c r="F44" s="14">
        <v>31587</v>
      </c>
      <c r="G44" s="14">
        <v>24814</v>
      </c>
      <c r="H44" s="14">
        <v>367</v>
      </c>
      <c r="I44" s="14">
        <v>49</v>
      </c>
    </row>
    <row r="45" spans="2:9" ht="14" customHeight="1" x14ac:dyDescent="0.3">
      <c r="B45" s="102" t="s">
        <v>60</v>
      </c>
      <c r="C45" s="58">
        <v>76065</v>
      </c>
      <c r="D45" s="56" t="s">
        <v>100</v>
      </c>
      <c r="E45" s="14">
        <v>14230</v>
      </c>
      <c r="F45" s="14">
        <v>24929</v>
      </c>
      <c r="G45" s="14">
        <v>36296</v>
      </c>
      <c r="H45" s="14">
        <v>598</v>
      </c>
      <c r="I45" s="14">
        <v>12</v>
      </c>
    </row>
    <row r="46" spans="2:9" ht="14" customHeight="1" x14ac:dyDescent="0.3">
      <c r="B46" s="102" t="s">
        <v>59</v>
      </c>
      <c r="C46" s="58">
        <v>25552</v>
      </c>
      <c r="D46" s="14">
        <v>2</v>
      </c>
      <c r="E46" s="14">
        <v>5881</v>
      </c>
      <c r="F46" s="14">
        <v>7513</v>
      </c>
      <c r="G46" s="14">
        <v>11284</v>
      </c>
      <c r="H46" s="14">
        <v>870</v>
      </c>
      <c r="I46" s="14">
        <v>2</v>
      </c>
    </row>
    <row r="47" spans="2:9" ht="14" customHeight="1" x14ac:dyDescent="0.3">
      <c r="B47" s="102" t="s">
        <v>62</v>
      </c>
      <c r="C47" s="58">
        <v>134165</v>
      </c>
      <c r="D47" s="14">
        <v>5</v>
      </c>
      <c r="E47" s="14">
        <v>51111</v>
      </c>
      <c r="F47" s="14">
        <v>42044</v>
      </c>
      <c r="G47" s="14">
        <v>39351</v>
      </c>
      <c r="H47" s="14">
        <v>1558</v>
      </c>
      <c r="I47" s="14">
        <v>96</v>
      </c>
    </row>
    <row r="48" spans="2:9" ht="14" customHeight="1" x14ac:dyDescent="0.3">
      <c r="B48" s="102" t="s">
        <v>63</v>
      </c>
      <c r="C48" s="58">
        <v>276951</v>
      </c>
      <c r="D48" s="14">
        <v>41</v>
      </c>
      <c r="E48" s="14">
        <v>107417</v>
      </c>
      <c r="F48" s="14">
        <v>72041</v>
      </c>
      <c r="G48" s="14">
        <v>92545</v>
      </c>
      <c r="H48" s="14">
        <v>4867</v>
      </c>
      <c r="I48" s="14">
        <v>40</v>
      </c>
    </row>
    <row r="49" spans="2:9" ht="14" customHeight="1" x14ac:dyDescent="0.3">
      <c r="B49" s="102" t="s">
        <v>69</v>
      </c>
      <c r="C49" s="58">
        <v>12427</v>
      </c>
      <c r="D49" s="14">
        <v>1</v>
      </c>
      <c r="E49" s="14">
        <v>3547</v>
      </c>
      <c r="F49" s="14">
        <v>3893</v>
      </c>
      <c r="G49" s="14">
        <v>4789</v>
      </c>
      <c r="H49" s="14">
        <v>197</v>
      </c>
      <c r="I49" s="14">
        <v>0</v>
      </c>
    </row>
    <row r="50" spans="2:9" ht="14" customHeight="1" x14ac:dyDescent="0.3">
      <c r="B50" s="102" t="s">
        <v>64</v>
      </c>
      <c r="C50" s="58">
        <v>57076</v>
      </c>
      <c r="D50" s="14">
        <v>2</v>
      </c>
      <c r="E50" s="14">
        <v>12326</v>
      </c>
      <c r="F50" s="14">
        <v>19414</v>
      </c>
      <c r="G50" s="14">
        <v>24040</v>
      </c>
      <c r="H50" s="14">
        <v>1288</v>
      </c>
      <c r="I50" s="14">
        <v>6</v>
      </c>
    </row>
    <row r="51" spans="2:9" ht="14" customHeight="1" x14ac:dyDescent="0.3">
      <c r="B51" s="102" t="s">
        <v>65</v>
      </c>
      <c r="C51" s="58">
        <v>280103</v>
      </c>
      <c r="D51" s="14">
        <v>9</v>
      </c>
      <c r="E51" s="14">
        <v>77240</v>
      </c>
      <c r="F51" s="14">
        <v>84374</v>
      </c>
      <c r="G51" s="14">
        <v>113830</v>
      </c>
      <c r="H51" s="14">
        <v>4633</v>
      </c>
      <c r="I51" s="14">
        <v>17</v>
      </c>
    </row>
    <row r="52" spans="2:9" ht="14" customHeight="1" x14ac:dyDescent="0.3">
      <c r="B52" s="102" t="s">
        <v>66</v>
      </c>
      <c r="C52" s="58">
        <v>25915</v>
      </c>
      <c r="D52" s="14">
        <v>97</v>
      </c>
      <c r="E52" s="14">
        <v>9895</v>
      </c>
      <c r="F52" s="14">
        <v>7359</v>
      </c>
      <c r="G52" s="14">
        <v>8078</v>
      </c>
      <c r="H52" s="14">
        <v>481</v>
      </c>
      <c r="I52" s="14">
        <v>5</v>
      </c>
    </row>
    <row r="53" spans="2:9" ht="14" customHeight="1" x14ac:dyDescent="0.3">
      <c r="B53" s="102" t="s">
        <v>67</v>
      </c>
      <c r="C53" s="58">
        <v>61092</v>
      </c>
      <c r="D53" s="14">
        <v>2</v>
      </c>
      <c r="E53" s="14">
        <v>15864</v>
      </c>
      <c r="F53" s="14">
        <v>18019</v>
      </c>
      <c r="G53" s="14">
        <v>25754</v>
      </c>
      <c r="H53" s="14">
        <v>1438</v>
      </c>
      <c r="I53" s="14">
        <v>15</v>
      </c>
    </row>
    <row r="54" spans="2:9" ht="14" customHeight="1" x14ac:dyDescent="0.3">
      <c r="B54" s="104" t="s">
        <v>68</v>
      </c>
      <c r="C54" s="153">
        <v>117</v>
      </c>
      <c r="D54" s="46" t="s">
        <v>100</v>
      </c>
      <c r="E54" s="154">
        <v>11</v>
      </c>
      <c r="F54" s="154">
        <v>34</v>
      </c>
      <c r="G54" s="154">
        <v>71</v>
      </c>
      <c r="H54" s="154">
        <v>1</v>
      </c>
      <c r="I54" s="46" t="s">
        <v>100</v>
      </c>
    </row>
  </sheetData>
  <mergeCells count="9">
    <mergeCell ref="B2:I2"/>
    <mergeCell ref="B3:I3"/>
    <mergeCell ref="I5:I6"/>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4"/>
  <sheetViews>
    <sheetView zoomScale="90" zoomScaleNormal="90" workbookViewId="0"/>
  </sheetViews>
  <sheetFormatPr defaultColWidth="9.1796875" defaultRowHeight="12.5" outlineLevelRow="1" x14ac:dyDescent="0.3"/>
  <cols>
    <col min="1" max="1" width="2.36328125" style="1" customWidth="1"/>
    <col min="2" max="2" width="54.90625" style="101" bestFit="1" customWidth="1"/>
    <col min="3" max="3" width="8.1796875" style="3" customWidth="1"/>
    <col min="4" max="4" width="8.81640625" style="3" customWidth="1"/>
    <col min="5" max="5" width="8" style="3" customWidth="1"/>
    <col min="6" max="6" width="9.81640625" style="3" customWidth="1"/>
    <col min="7" max="8" width="10.54296875" style="3" customWidth="1"/>
    <col min="9" max="9" width="11" style="1" customWidth="1"/>
    <col min="10" max="10" width="10.81640625" style="1" customWidth="1"/>
    <col min="11" max="11" width="9.81640625" style="1" customWidth="1"/>
    <col min="12" max="12" width="12.1796875" style="1" customWidth="1"/>
    <col min="13" max="13" width="9.1796875" style="1" customWidth="1"/>
    <col min="14" max="14" width="4.54296875" style="1" customWidth="1"/>
    <col min="15" max="216" width="9.1796875" style="1"/>
    <col min="217" max="217" width="51.1796875" style="1" customWidth="1"/>
    <col min="218" max="225" width="9.81640625" style="1" customWidth="1"/>
    <col min="226" max="472" width="9.1796875" style="1"/>
    <col min="473" max="473" width="51.1796875" style="1" customWidth="1"/>
    <col min="474" max="481" width="9.81640625" style="1" customWidth="1"/>
    <col min="482" max="728" width="9.1796875" style="1"/>
    <col min="729" max="729" width="51.1796875" style="1" customWidth="1"/>
    <col min="730" max="737" width="9.81640625" style="1" customWidth="1"/>
    <col min="738" max="984" width="9.1796875" style="1"/>
    <col min="985" max="985" width="51.1796875" style="1" customWidth="1"/>
    <col min="986" max="993" width="9.81640625" style="1" customWidth="1"/>
    <col min="994" max="1240" width="9.1796875" style="1"/>
    <col min="1241" max="1241" width="51.1796875" style="1" customWidth="1"/>
    <col min="1242" max="1249" width="9.81640625" style="1" customWidth="1"/>
    <col min="1250" max="1496" width="9.1796875" style="1"/>
    <col min="1497" max="1497" width="51.1796875" style="1" customWidth="1"/>
    <col min="1498" max="1505" width="9.81640625" style="1" customWidth="1"/>
    <col min="1506" max="1752" width="9.1796875" style="1"/>
    <col min="1753" max="1753" width="51.1796875" style="1" customWidth="1"/>
    <col min="1754" max="1761" width="9.81640625" style="1" customWidth="1"/>
    <col min="1762" max="2008" width="9.1796875" style="1"/>
    <col min="2009" max="2009" width="51.1796875" style="1" customWidth="1"/>
    <col min="2010" max="2017" width="9.81640625" style="1" customWidth="1"/>
    <col min="2018" max="2264" width="9.1796875" style="1"/>
    <col min="2265" max="2265" width="51.1796875" style="1" customWidth="1"/>
    <col min="2266" max="2273" width="9.81640625" style="1" customWidth="1"/>
    <col min="2274" max="2520" width="9.1796875" style="1"/>
    <col min="2521" max="2521" width="51.1796875" style="1" customWidth="1"/>
    <col min="2522" max="2529" width="9.81640625" style="1" customWidth="1"/>
    <col min="2530" max="2776" width="9.1796875" style="1"/>
    <col min="2777" max="2777" width="51.1796875" style="1" customWidth="1"/>
    <col min="2778" max="2785" width="9.81640625" style="1" customWidth="1"/>
    <col min="2786" max="3032" width="9.1796875" style="1"/>
    <col min="3033" max="3033" width="51.1796875" style="1" customWidth="1"/>
    <col min="3034" max="3041" width="9.81640625" style="1" customWidth="1"/>
    <col min="3042" max="3288" width="9.1796875" style="1"/>
    <col min="3289" max="3289" width="51.1796875" style="1" customWidth="1"/>
    <col min="3290" max="3297" width="9.81640625" style="1" customWidth="1"/>
    <col min="3298" max="3544" width="9.1796875" style="1"/>
    <col min="3545" max="3545" width="51.1796875" style="1" customWidth="1"/>
    <col min="3546" max="3553" width="9.81640625" style="1" customWidth="1"/>
    <col min="3554" max="3800" width="9.1796875" style="1"/>
    <col min="3801" max="3801" width="51.1796875" style="1" customWidth="1"/>
    <col min="3802" max="3809" width="9.81640625" style="1" customWidth="1"/>
    <col min="3810" max="4056" width="9.1796875" style="1"/>
    <col min="4057" max="4057" width="51.1796875" style="1" customWidth="1"/>
    <col min="4058" max="4065" width="9.81640625" style="1" customWidth="1"/>
    <col min="4066" max="4312" width="9.1796875" style="1"/>
    <col min="4313" max="4313" width="51.1796875" style="1" customWidth="1"/>
    <col min="4314" max="4321" width="9.81640625" style="1" customWidth="1"/>
    <col min="4322" max="4568" width="9.1796875" style="1"/>
    <col min="4569" max="4569" width="51.1796875" style="1" customWidth="1"/>
    <col min="4570" max="4577" width="9.81640625" style="1" customWidth="1"/>
    <col min="4578" max="4824" width="9.1796875" style="1"/>
    <col min="4825" max="4825" width="51.1796875" style="1" customWidth="1"/>
    <col min="4826" max="4833" width="9.81640625" style="1" customWidth="1"/>
    <col min="4834" max="5080" width="9.1796875" style="1"/>
    <col min="5081" max="5081" width="51.1796875" style="1" customWidth="1"/>
    <col min="5082" max="5089" width="9.81640625" style="1" customWidth="1"/>
    <col min="5090" max="5336" width="9.1796875" style="1"/>
    <col min="5337" max="5337" width="51.1796875" style="1" customWidth="1"/>
    <col min="5338" max="5345" width="9.81640625" style="1" customWidth="1"/>
    <col min="5346" max="5592" width="9.1796875" style="1"/>
    <col min="5593" max="5593" width="51.1796875" style="1" customWidth="1"/>
    <col min="5594" max="5601" width="9.81640625" style="1" customWidth="1"/>
    <col min="5602" max="5848" width="9.1796875" style="1"/>
    <col min="5849" max="5849" width="51.1796875" style="1" customWidth="1"/>
    <col min="5850" max="5857" width="9.81640625" style="1" customWidth="1"/>
    <col min="5858" max="6104" width="9.1796875" style="1"/>
    <col min="6105" max="6105" width="51.1796875" style="1" customWidth="1"/>
    <col min="6106" max="6113" width="9.81640625" style="1" customWidth="1"/>
    <col min="6114" max="6360" width="9.1796875" style="1"/>
    <col min="6361" max="6361" width="51.1796875" style="1" customWidth="1"/>
    <col min="6362" max="6369" width="9.81640625" style="1" customWidth="1"/>
    <col min="6370" max="6616" width="9.1796875" style="1"/>
    <col min="6617" max="6617" width="51.1796875" style="1" customWidth="1"/>
    <col min="6618" max="6625" width="9.81640625" style="1" customWidth="1"/>
    <col min="6626" max="6872" width="9.1796875" style="1"/>
    <col min="6873" max="6873" width="51.1796875" style="1" customWidth="1"/>
    <col min="6874" max="6881" width="9.81640625" style="1" customWidth="1"/>
    <col min="6882" max="7128" width="9.1796875" style="1"/>
    <col min="7129" max="7129" width="51.1796875" style="1" customWidth="1"/>
    <col min="7130" max="7137" width="9.81640625" style="1" customWidth="1"/>
    <col min="7138" max="7384" width="9.1796875" style="1"/>
    <col min="7385" max="7385" width="51.1796875" style="1" customWidth="1"/>
    <col min="7386" max="7393" width="9.81640625" style="1" customWidth="1"/>
    <col min="7394" max="7640" width="9.1796875" style="1"/>
    <col min="7641" max="7641" width="51.1796875" style="1" customWidth="1"/>
    <col min="7642" max="7649" width="9.81640625" style="1" customWidth="1"/>
    <col min="7650" max="7896" width="9.1796875" style="1"/>
    <col min="7897" max="7897" width="51.1796875" style="1" customWidth="1"/>
    <col min="7898" max="7905" width="9.81640625" style="1" customWidth="1"/>
    <col min="7906" max="8152" width="9.1796875" style="1"/>
    <col min="8153" max="8153" width="51.1796875" style="1" customWidth="1"/>
    <col min="8154" max="8161" width="9.81640625" style="1" customWidth="1"/>
    <col min="8162" max="8408" width="9.1796875" style="1"/>
    <col min="8409" max="8409" width="51.1796875" style="1" customWidth="1"/>
    <col min="8410" max="8417" width="9.81640625" style="1" customWidth="1"/>
    <col min="8418" max="8664" width="9.1796875" style="1"/>
    <col min="8665" max="8665" width="51.1796875" style="1" customWidth="1"/>
    <col min="8666" max="8673" width="9.81640625" style="1" customWidth="1"/>
    <col min="8674" max="8920" width="9.1796875" style="1"/>
    <col min="8921" max="8921" width="51.1796875" style="1" customWidth="1"/>
    <col min="8922" max="8929" width="9.81640625" style="1" customWidth="1"/>
    <col min="8930" max="9176" width="9.1796875" style="1"/>
    <col min="9177" max="9177" width="51.1796875" style="1" customWidth="1"/>
    <col min="9178" max="9185" width="9.81640625" style="1" customWidth="1"/>
    <col min="9186" max="9432" width="9.1796875" style="1"/>
    <col min="9433" max="9433" width="51.1796875" style="1" customWidth="1"/>
    <col min="9434" max="9441" width="9.81640625" style="1" customWidth="1"/>
    <col min="9442" max="9688" width="9.1796875" style="1"/>
    <col min="9689" max="9689" width="51.1796875" style="1" customWidth="1"/>
    <col min="9690" max="9697" width="9.81640625" style="1" customWidth="1"/>
    <col min="9698" max="9944" width="9.1796875" style="1"/>
    <col min="9945" max="9945" width="51.1796875" style="1" customWidth="1"/>
    <col min="9946" max="9953" width="9.81640625" style="1" customWidth="1"/>
    <col min="9954" max="10200" width="9.1796875" style="1"/>
    <col min="10201" max="10201" width="51.1796875" style="1" customWidth="1"/>
    <col min="10202" max="10209" width="9.81640625" style="1" customWidth="1"/>
    <col min="10210" max="10456" width="9.1796875" style="1"/>
    <col min="10457" max="10457" width="51.1796875" style="1" customWidth="1"/>
    <col min="10458" max="10465" width="9.81640625" style="1" customWidth="1"/>
    <col min="10466" max="10712" width="9.1796875" style="1"/>
    <col min="10713" max="10713" width="51.1796875" style="1" customWidth="1"/>
    <col min="10714" max="10721" width="9.81640625" style="1" customWidth="1"/>
    <col min="10722" max="10968" width="9.1796875" style="1"/>
    <col min="10969" max="10969" width="51.1796875" style="1" customWidth="1"/>
    <col min="10970" max="10977" width="9.81640625" style="1" customWidth="1"/>
    <col min="10978" max="11224" width="9.1796875" style="1"/>
    <col min="11225" max="11225" width="51.1796875" style="1" customWidth="1"/>
    <col min="11226" max="11233" width="9.81640625" style="1" customWidth="1"/>
    <col min="11234" max="11480" width="9.1796875" style="1"/>
    <col min="11481" max="11481" width="51.1796875" style="1" customWidth="1"/>
    <col min="11482" max="11489" width="9.81640625" style="1" customWidth="1"/>
    <col min="11490" max="11736" width="9.1796875" style="1"/>
    <col min="11737" max="11737" width="51.1796875" style="1" customWidth="1"/>
    <col min="11738" max="11745" width="9.81640625" style="1" customWidth="1"/>
    <col min="11746" max="11992" width="9.1796875" style="1"/>
    <col min="11993" max="11993" width="51.1796875" style="1" customWidth="1"/>
    <col min="11994" max="12001" width="9.81640625" style="1" customWidth="1"/>
    <col min="12002" max="12248" width="9.1796875" style="1"/>
    <col min="12249" max="12249" width="51.1796875" style="1" customWidth="1"/>
    <col min="12250" max="12257" width="9.81640625" style="1" customWidth="1"/>
    <col min="12258" max="12504" width="9.1796875" style="1"/>
    <col min="12505" max="12505" width="51.1796875" style="1" customWidth="1"/>
    <col min="12506" max="12513" width="9.81640625" style="1" customWidth="1"/>
    <col min="12514" max="12760" width="9.1796875" style="1"/>
    <col min="12761" max="12761" width="51.1796875" style="1" customWidth="1"/>
    <col min="12762" max="12769" width="9.81640625" style="1" customWidth="1"/>
    <col min="12770" max="13016" width="9.1796875" style="1"/>
    <col min="13017" max="13017" width="51.1796875" style="1" customWidth="1"/>
    <col min="13018" max="13025" width="9.81640625" style="1" customWidth="1"/>
    <col min="13026" max="13272" width="9.1796875" style="1"/>
    <col min="13273" max="13273" width="51.1796875" style="1" customWidth="1"/>
    <col min="13274" max="13281" width="9.81640625" style="1" customWidth="1"/>
    <col min="13282" max="13528" width="9.1796875" style="1"/>
    <col min="13529" max="13529" width="51.1796875" style="1" customWidth="1"/>
    <col min="13530" max="13537" width="9.81640625" style="1" customWidth="1"/>
    <col min="13538" max="13784" width="9.1796875" style="1"/>
    <col min="13785" max="13785" width="51.1796875" style="1" customWidth="1"/>
    <col min="13786" max="13793" width="9.81640625" style="1" customWidth="1"/>
    <col min="13794" max="14040" width="9.1796875" style="1"/>
    <col min="14041" max="14041" width="51.1796875" style="1" customWidth="1"/>
    <col min="14042" max="14049" width="9.81640625" style="1" customWidth="1"/>
    <col min="14050" max="14296" width="9.1796875" style="1"/>
    <col min="14297" max="14297" width="51.1796875" style="1" customWidth="1"/>
    <col min="14298" max="14305" width="9.81640625" style="1" customWidth="1"/>
    <col min="14306" max="14552" width="9.1796875" style="1"/>
    <col min="14553" max="14553" width="51.1796875" style="1" customWidth="1"/>
    <col min="14554" max="14561" width="9.81640625" style="1" customWidth="1"/>
    <col min="14562" max="14808" width="9.1796875" style="1"/>
    <col min="14809" max="14809" width="51.1796875" style="1" customWidth="1"/>
    <col min="14810" max="14817" width="9.81640625" style="1" customWidth="1"/>
    <col min="14818" max="15064" width="9.1796875" style="1"/>
    <col min="15065" max="15065" width="51.1796875" style="1" customWidth="1"/>
    <col min="15066" max="15073" width="9.81640625" style="1" customWidth="1"/>
    <col min="15074" max="15320" width="9.1796875" style="1"/>
    <col min="15321" max="15321" width="51.1796875" style="1" customWidth="1"/>
    <col min="15322" max="15329" width="9.81640625" style="1" customWidth="1"/>
    <col min="15330" max="15576" width="9.1796875" style="1"/>
    <col min="15577" max="15577" width="51.1796875" style="1" customWidth="1"/>
    <col min="15578" max="15585" width="9.81640625" style="1" customWidth="1"/>
    <col min="15586" max="15832" width="9.1796875" style="1"/>
    <col min="15833" max="15833" width="51.1796875" style="1" customWidth="1"/>
    <col min="15834" max="15841" width="9.81640625" style="1" customWidth="1"/>
    <col min="15842" max="16384" width="9.1796875" style="1"/>
  </cols>
  <sheetData>
    <row r="1" spans="2:13" ht="14" x14ac:dyDescent="0.3">
      <c r="M1" s="36" t="s">
        <v>144</v>
      </c>
    </row>
    <row r="2" spans="2:13" ht="21.75" customHeight="1" x14ac:dyDescent="0.3">
      <c r="B2" s="176" t="s">
        <v>145</v>
      </c>
      <c r="C2" s="176"/>
      <c r="D2" s="176"/>
      <c r="E2" s="176"/>
      <c r="F2" s="176"/>
      <c r="G2" s="176"/>
      <c r="H2" s="176"/>
      <c r="I2" s="176"/>
      <c r="J2" s="176"/>
      <c r="K2" s="176"/>
      <c r="L2" s="176"/>
      <c r="M2" s="176"/>
    </row>
    <row r="3" spans="2:13" ht="13.5" customHeight="1" x14ac:dyDescent="0.3">
      <c r="B3" s="177">
        <v>2020</v>
      </c>
      <c r="C3" s="177"/>
      <c r="D3" s="177"/>
      <c r="E3" s="177"/>
      <c r="F3" s="177"/>
      <c r="G3" s="177"/>
      <c r="H3" s="177"/>
      <c r="I3" s="177"/>
      <c r="J3" s="177"/>
      <c r="K3" s="177"/>
      <c r="L3" s="177"/>
      <c r="M3" s="177"/>
    </row>
    <row r="4" spans="2:13" ht="13.25" customHeight="1" x14ac:dyDescent="0.3">
      <c r="B4" s="102" t="s">
        <v>115</v>
      </c>
      <c r="C4" s="18"/>
      <c r="D4" s="18"/>
      <c r="E4" s="18"/>
      <c r="F4" s="11"/>
      <c r="G4" s="11"/>
      <c r="H4" s="11"/>
      <c r="I4" s="10"/>
      <c r="J4" s="10"/>
      <c r="K4" s="10"/>
      <c r="L4" s="19"/>
      <c r="M4" s="10"/>
    </row>
    <row r="5" spans="2:13" ht="27.75" customHeight="1" x14ac:dyDescent="0.3">
      <c r="B5" s="37" t="s">
        <v>99</v>
      </c>
      <c r="C5" s="179" t="s">
        <v>0</v>
      </c>
      <c r="D5" s="178" t="s">
        <v>89</v>
      </c>
      <c r="E5" s="178" t="s">
        <v>87</v>
      </c>
      <c r="F5" s="178" t="s">
        <v>86</v>
      </c>
      <c r="G5" s="178" t="s">
        <v>88</v>
      </c>
      <c r="H5" s="178" t="s">
        <v>146</v>
      </c>
      <c r="I5" s="179" t="s">
        <v>85</v>
      </c>
      <c r="J5" s="179" t="s">
        <v>84</v>
      </c>
      <c r="K5" s="179" t="s">
        <v>83</v>
      </c>
      <c r="L5" s="179" t="s">
        <v>82</v>
      </c>
      <c r="M5" s="179" t="s">
        <v>81</v>
      </c>
    </row>
    <row r="6" spans="2:13" ht="27.75" customHeight="1" x14ac:dyDescent="0.3">
      <c r="B6" s="103" t="s">
        <v>46</v>
      </c>
      <c r="C6" s="179" t="s">
        <v>0</v>
      </c>
      <c r="D6" s="178" t="s">
        <v>22</v>
      </c>
      <c r="E6" s="178" t="s">
        <v>23</v>
      </c>
      <c r="F6" s="178" t="s">
        <v>24</v>
      </c>
      <c r="G6" s="178" t="s">
        <v>25</v>
      </c>
      <c r="H6" s="178"/>
      <c r="I6" s="179" t="s">
        <v>26</v>
      </c>
      <c r="J6" s="179" t="s">
        <v>27</v>
      </c>
      <c r="K6" s="179" t="s">
        <v>28</v>
      </c>
      <c r="L6" s="179" t="s">
        <v>29</v>
      </c>
      <c r="M6" s="179" t="s">
        <v>30</v>
      </c>
    </row>
    <row r="7" spans="2:13" ht="14" customHeight="1" x14ac:dyDescent="0.3">
      <c r="B7" s="105" t="s">
        <v>0</v>
      </c>
      <c r="C7" s="55">
        <v>2897030</v>
      </c>
      <c r="D7" s="55">
        <v>10291</v>
      </c>
      <c r="E7" s="55">
        <v>1332692</v>
      </c>
      <c r="F7" s="55">
        <v>890150</v>
      </c>
      <c r="G7" s="55">
        <v>18147</v>
      </c>
      <c r="H7" s="55">
        <v>1771</v>
      </c>
      <c r="I7" s="55">
        <v>46339</v>
      </c>
      <c r="J7" s="55">
        <v>495248</v>
      </c>
      <c r="K7" s="55">
        <v>83439</v>
      </c>
      <c r="L7" s="55">
        <v>9530</v>
      </c>
      <c r="M7" s="55">
        <v>9423</v>
      </c>
    </row>
    <row r="8" spans="2:13" ht="14" customHeight="1" x14ac:dyDescent="0.3">
      <c r="B8" s="102" t="s">
        <v>53</v>
      </c>
      <c r="C8" s="14">
        <v>69430</v>
      </c>
      <c r="D8" s="14">
        <v>1528</v>
      </c>
      <c r="E8" s="14">
        <v>48119</v>
      </c>
      <c r="F8" s="14">
        <v>12174</v>
      </c>
      <c r="G8" s="14">
        <v>275</v>
      </c>
      <c r="H8" s="14">
        <v>38</v>
      </c>
      <c r="I8" s="14">
        <v>533</v>
      </c>
      <c r="J8" s="14">
        <v>3831</v>
      </c>
      <c r="K8" s="14">
        <v>429</v>
      </c>
      <c r="L8" s="14">
        <v>27</v>
      </c>
      <c r="M8" s="14">
        <v>2476</v>
      </c>
    </row>
    <row r="9" spans="2:13" ht="14" customHeight="1" x14ac:dyDescent="0.3">
      <c r="B9" s="102" t="s">
        <v>47</v>
      </c>
      <c r="C9" s="14">
        <v>8169</v>
      </c>
      <c r="D9" s="14">
        <v>62</v>
      </c>
      <c r="E9" s="14">
        <v>5533</v>
      </c>
      <c r="F9" s="14">
        <v>1739</v>
      </c>
      <c r="G9" s="14">
        <v>24</v>
      </c>
      <c r="H9" s="14">
        <v>2</v>
      </c>
      <c r="I9" s="14">
        <v>116</v>
      </c>
      <c r="J9" s="14">
        <v>611</v>
      </c>
      <c r="K9" s="14">
        <v>72</v>
      </c>
      <c r="L9" s="14">
        <v>5</v>
      </c>
      <c r="M9" s="14">
        <v>5</v>
      </c>
    </row>
    <row r="10" spans="2:13" ht="14" customHeight="1" x14ac:dyDescent="0.3">
      <c r="B10" s="102" t="s">
        <v>48</v>
      </c>
      <c r="C10" s="58">
        <f>+SUM(C11:C34)</f>
        <v>615619</v>
      </c>
      <c r="D10" s="14">
        <f>+SUM(D11:D34)</f>
        <v>2256</v>
      </c>
      <c r="E10" s="14">
        <f t="shared" ref="E10:M10" si="0">+SUM(E11:E34)</f>
        <v>361110</v>
      </c>
      <c r="F10" s="14">
        <f t="shared" si="0"/>
        <v>170041</v>
      </c>
      <c r="G10" s="14">
        <f t="shared" si="0"/>
        <v>3961</v>
      </c>
      <c r="H10" s="14">
        <f t="shared" si="0"/>
        <v>270</v>
      </c>
      <c r="I10" s="14">
        <f t="shared" si="0"/>
        <v>7187</v>
      </c>
      <c r="J10" s="14">
        <f t="shared" si="0"/>
        <v>56002</v>
      </c>
      <c r="K10" s="14">
        <f t="shared" si="0"/>
        <v>12871</v>
      </c>
      <c r="L10" s="14">
        <f t="shared" si="0"/>
        <v>1137</v>
      </c>
      <c r="M10" s="14">
        <f t="shared" si="0"/>
        <v>784</v>
      </c>
    </row>
    <row r="11" spans="2:13" s="98" customFormat="1" ht="14" hidden="1" customHeight="1" outlineLevel="1" x14ac:dyDescent="0.35">
      <c r="B11" s="99" t="s">
        <v>291</v>
      </c>
      <c r="C11" s="109">
        <v>76129</v>
      </c>
      <c r="D11" s="110">
        <v>483</v>
      </c>
      <c r="E11" s="110">
        <v>47588</v>
      </c>
      <c r="F11" s="110">
        <v>19896</v>
      </c>
      <c r="G11" s="110">
        <v>311</v>
      </c>
      <c r="H11" s="110">
        <v>27</v>
      </c>
      <c r="I11" s="110">
        <v>756</v>
      </c>
      <c r="J11" s="110">
        <v>6010</v>
      </c>
      <c r="K11" s="110">
        <v>880</v>
      </c>
      <c r="L11" s="110">
        <v>37</v>
      </c>
      <c r="M11" s="110">
        <v>141</v>
      </c>
    </row>
    <row r="12" spans="2:13" s="98" customFormat="1" ht="14" hidden="1" customHeight="1" outlineLevel="1" x14ac:dyDescent="0.35">
      <c r="B12" s="99" t="s">
        <v>292</v>
      </c>
      <c r="C12" s="109">
        <v>12928</v>
      </c>
      <c r="D12" s="110">
        <v>106</v>
      </c>
      <c r="E12" s="110">
        <v>5767</v>
      </c>
      <c r="F12" s="110">
        <v>3647</v>
      </c>
      <c r="G12" s="110">
        <v>67</v>
      </c>
      <c r="H12" s="110">
        <v>12</v>
      </c>
      <c r="I12" s="110">
        <v>262</v>
      </c>
      <c r="J12" s="110">
        <v>2665</v>
      </c>
      <c r="K12" s="110">
        <v>340</v>
      </c>
      <c r="L12" s="110">
        <v>15</v>
      </c>
      <c r="M12" s="110">
        <v>47</v>
      </c>
    </row>
    <row r="13" spans="2:13" s="98" customFormat="1" ht="14" hidden="1" customHeight="1" outlineLevel="1" x14ac:dyDescent="0.35">
      <c r="B13" s="99" t="s">
        <v>293</v>
      </c>
      <c r="C13" s="109">
        <v>487</v>
      </c>
      <c r="D13" s="139" t="s">
        <v>100</v>
      </c>
      <c r="E13" s="110">
        <v>98</v>
      </c>
      <c r="F13" s="110">
        <v>287</v>
      </c>
      <c r="G13" s="110">
        <v>3</v>
      </c>
      <c r="H13" s="139" t="s">
        <v>100</v>
      </c>
      <c r="I13" s="110">
        <v>17</v>
      </c>
      <c r="J13" s="110">
        <v>41</v>
      </c>
      <c r="K13" s="110">
        <v>32</v>
      </c>
      <c r="L13" s="110">
        <v>1</v>
      </c>
      <c r="M13" s="110">
        <v>8</v>
      </c>
    </row>
    <row r="14" spans="2:13" s="98" customFormat="1" ht="14" hidden="1" customHeight="1" outlineLevel="1" x14ac:dyDescent="0.35">
      <c r="B14" s="99" t="s">
        <v>294</v>
      </c>
      <c r="C14" s="109">
        <v>38791</v>
      </c>
      <c r="D14" s="110">
        <v>154</v>
      </c>
      <c r="E14" s="110">
        <v>25567</v>
      </c>
      <c r="F14" s="110">
        <v>9679</v>
      </c>
      <c r="G14" s="110">
        <v>203</v>
      </c>
      <c r="H14" s="110">
        <v>10</v>
      </c>
      <c r="I14" s="110">
        <v>248</v>
      </c>
      <c r="J14" s="110">
        <v>2495</v>
      </c>
      <c r="K14" s="110">
        <v>390</v>
      </c>
      <c r="L14" s="110">
        <v>24</v>
      </c>
      <c r="M14" s="110">
        <v>21</v>
      </c>
    </row>
    <row r="15" spans="2:13" s="98" customFormat="1" ht="14" hidden="1" customHeight="1" outlineLevel="1" x14ac:dyDescent="0.35">
      <c r="B15" s="99" t="s">
        <v>295</v>
      </c>
      <c r="C15" s="109">
        <v>68260</v>
      </c>
      <c r="D15" s="110">
        <v>249</v>
      </c>
      <c r="E15" s="110">
        <v>53256</v>
      </c>
      <c r="F15" s="110">
        <v>11729</v>
      </c>
      <c r="G15" s="110">
        <v>208</v>
      </c>
      <c r="H15" s="110">
        <v>6</v>
      </c>
      <c r="I15" s="110">
        <v>246</v>
      </c>
      <c r="J15" s="110">
        <v>2265</v>
      </c>
      <c r="K15" s="110">
        <v>281</v>
      </c>
      <c r="L15" s="110">
        <v>10</v>
      </c>
      <c r="M15" s="110">
        <v>10</v>
      </c>
    </row>
    <row r="16" spans="2:13" s="98" customFormat="1" ht="14" hidden="1" customHeight="1" outlineLevel="1" x14ac:dyDescent="0.35">
      <c r="B16" s="99" t="s">
        <v>296</v>
      </c>
      <c r="C16" s="109">
        <v>40773</v>
      </c>
      <c r="D16" s="110">
        <v>152</v>
      </c>
      <c r="E16" s="110">
        <v>30426</v>
      </c>
      <c r="F16" s="110">
        <v>8643</v>
      </c>
      <c r="G16" s="110">
        <v>65</v>
      </c>
      <c r="H16" s="110">
        <v>4</v>
      </c>
      <c r="I16" s="110">
        <v>145</v>
      </c>
      <c r="J16" s="110">
        <v>1138</v>
      </c>
      <c r="K16" s="110">
        <v>181</v>
      </c>
      <c r="L16" s="110">
        <v>6</v>
      </c>
      <c r="M16" s="110">
        <v>13</v>
      </c>
    </row>
    <row r="17" spans="2:13" s="98" customFormat="1" ht="14" hidden="1" customHeight="1" outlineLevel="1" x14ac:dyDescent="0.35">
      <c r="B17" s="99" t="s">
        <v>297</v>
      </c>
      <c r="C17" s="109">
        <v>23029</v>
      </c>
      <c r="D17" s="110">
        <v>145</v>
      </c>
      <c r="E17" s="110">
        <v>15605</v>
      </c>
      <c r="F17" s="110">
        <v>4767</v>
      </c>
      <c r="G17" s="110">
        <v>95</v>
      </c>
      <c r="H17" s="110">
        <v>6</v>
      </c>
      <c r="I17" s="110">
        <v>217</v>
      </c>
      <c r="J17" s="110">
        <v>1750</v>
      </c>
      <c r="K17" s="110">
        <v>399</v>
      </c>
      <c r="L17" s="110">
        <v>14</v>
      </c>
      <c r="M17" s="110">
        <v>31</v>
      </c>
    </row>
    <row r="18" spans="2:13" s="98" customFormat="1" ht="14" hidden="1" customHeight="1" outlineLevel="1" x14ac:dyDescent="0.35">
      <c r="B18" s="99" t="s">
        <v>298</v>
      </c>
      <c r="C18" s="109">
        <v>12739</v>
      </c>
      <c r="D18" s="110">
        <v>41</v>
      </c>
      <c r="E18" s="110">
        <v>5935</v>
      </c>
      <c r="F18" s="110">
        <v>4365</v>
      </c>
      <c r="G18" s="110">
        <v>160</v>
      </c>
      <c r="H18" s="110">
        <v>1</v>
      </c>
      <c r="I18" s="110">
        <v>168</v>
      </c>
      <c r="J18" s="110">
        <v>1659</v>
      </c>
      <c r="K18" s="110">
        <v>387</v>
      </c>
      <c r="L18" s="110">
        <v>13</v>
      </c>
      <c r="M18" s="110">
        <v>10</v>
      </c>
    </row>
    <row r="19" spans="2:13" s="98" customFormat="1" ht="14" hidden="1" customHeight="1" outlineLevel="1" x14ac:dyDescent="0.35">
      <c r="B19" s="99" t="s">
        <v>299</v>
      </c>
      <c r="C19" s="109">
        <v>10733</v>
      </c>
      <c r="D19" s="110">
        <v>16</v>
      </c>
      <c r="E19" s="110">
        <v>5245</v>
      </c>
      <c r="F19" s="110">
        <v>3853</v>
      </c>
      <c r="G19" s="110">
        <v>73</v>
      </c>
      <c r="H19" s="110">
        <v>6</v>
      </c>
      <c r="I19" s="110">
        <v>129</v>
      </c>
      <c r="J19" s="110">
        <v>1303</v>
      </c>
      <c r="K19" s="110">
        <v>97</v>
      </c>
      <c r="L19" s="110">
        <v>4</v>
      </c>
      <c r="M19" s="110">
        <v>7</v>
      </c>
    </row>
    <row r="20" spans="2:13" s="98" customFormat="1" ht="14" hidden="1" customHeight="1" outlineLevel="1" x14ac:dyDescent="0.35">
      <c r="B20" s="99" t="s">
        <v>300</v>
      </c>
      <c r="C20" s="109">
        <v>1599</v>
      </c>
      <c r="D20" s="139" t="s">
        <v>100</v>
      </c>
      <c r="E20" s="110">
        <v>222</v>
      </c>
      <c r="F20" s="110">
        <v>634</v>
      </c>
      <c r="G20" s="139" t="s">
        <v>100</v>
      </c>
      <c r="H20" s="139" t="s">
        <v>100</v>
      </c>
      <c r="I20" s="110">
        <v>73</v>
      </c>
      <c r="J20" s="110">
        <v>567</v>
      </c>
      <c r="K20" s="110">
        <v>82</v>
      </c>
      <c r="L20" s="110">
        <v>7</v>
      </c>
      <c r="M20" s="110">
        <v>14</v>
      </c>
    </row>
    <row r="21" spans="2:13" s="98" customFormat="1" ht="14" hidden="1" customHeight="1" outlineLevel="1" x14ac:dyDescent="0.35">
      <c r="B21" s="99" t="s">
        <v>301</v>
      </c>
      <c r="C21" s="109">
        <v>11741</v>
      </c>
      <c r="D21" s="110">
        <v>25</v>
      </c>
      <c r="E21" s="110">
        <v>4663</v>
      </c>
      <c r="F21" s="110">
        <v>3712</v>
      </c>
      <c r="G21" s="110">
        <v>61</v>
      </c>
      <c r="H21" s="110">
        <v>5</v>
      </c>
      <c r="I21" s="110">
        <v>224</v>
      </c>
      <c r="J21" s="110">
        <v>2391</v>
      </c>
      <c r="K21" s="110">
        <v>568</v>
      </c>
      <c r="L21" s="110">
        <v>46</v>
      </c>
      <c r="M21" s="110">
        <v>46</v>
      </c>
    </row>
    <row r="22" spans="2:13" s="98" customFormat="1" ht="14" hidden="1" customHeight="1" outlineLevel="1" x14ac:dyDescent="0.35">
      <c r="B22" s="99" t="s">
        <v>302</v>
      </c>
      <c r="C22" s="109">
        <v>9325</v>
      </c>
      <c r="D22" s="110">
        <v>4</v>
      </c>
      <c r="E22" s="110">
        <v>1822</v>
      </c>
      <c r="F22" s="110">
        <v>3334</v>
      </c>
      <c r="G22" s="110">
        <v>93</v>
      </c>
      <c r="H22" s="110">
        <v>1</v>
      </c>
      <c r="I22" s="110">
        <v>661</v>
      </c>
      <c r="J22" s="110">
        <v>2288</v>
      </c>
      <c r="K22" s="110">
        <v>975</v>
      </c>
      <c r="L22" s="110">
        <v>123</v>
      </c>
      <c r="M22" s="110">
        <v>24</v>
      </c>
    </row>
    <row r="23" spans="2:13" s="98" customFormat="1" ht="14" hidden="1" customHeight="1" outlineLevel="1" x14ac:dyDescent="0.35">
      <c r="B23" s="99" t="s">
        <v>303</v>
      </c>
      <c r="C23" s="109">
        <v>29428</v>
      </c>
      <c r="D23" s="110">
        <v>64</v>
      </c>
      <c r="E23" s="110">
        <v>14410</v>
      </c>
      <c r="F23" s="110">
        <v>10248</v>
      </c>
      <c r="G23" s="110">
        <v>265</v>
      </c>
      <c r="H23" s="110">
        <v>13</v>
      </c>
      <c r="I23" s="110">
        <v>408</v>
      </c>
      <c r="J23" s="110">
        <v>3178</v>
      </c>
      <c r="K23" s="110">
        <v>734</v>
      </c>
      <c r="L23" s="110">
        <v>16</v>
      </c>
      <c r="M23" s="110">
        <v>92</v>
      </c>
    </row>
    <row r="24" spans="2:13" s="98" customFormat="1" ht="14" hidden="1" customHeight="1" outlineLevel="1" x14ac:dyDescent="0.35">
      <c r="B24" s="99" t="s">
        <v>304</v>
      </c>
      <c r="C24" s="109">
        <v>37172</v>
      </c>
      <c r="D24" s="110">
        <v>216</v>
      </c>
      <c r="E24" s="110">
        <v>22907</v>
      </c>
      <c r="F24" s="110">
        <v>9743</v>
      </c>
      <c r="G24" s="110">
        <v>169</v>
      </c>
      <c r="H24" s="110">
        <v>4</v>
      </c>
      <c r="I24" s="110">
        <v>411</v>
      </c>
      <c r="J24" s="110">
        <v>3148</v>
      </c>
      <c r="K24" s="110">
        <v>487</v>
      </c>
      <c r="L24" s="110">
        <v>21</v>
      </c>
      <c r="M24" s="110">
        <v>66</v>
      </c>
    </row>
    <row r="25" spans="2:13" s="98" customFormat="1" ht="14" hidden="1" customHeight="1" outlineLevel="1" x14ac:dyDescent="0.35">
      <c r="B25" s="99" t="s">
        <v>305</v>
      </c>
      <c r="C25" s="109">
        <v>8615</v>
      </c>
      <c r="D25" s="110">
        <v>42</v>
      </c>
      <c r="E25" s="110">
        <v>4916</v>
      </c>
      <c r="F25" s="110">
        <v>2392</v>
      </c>
      <c r="G25" s="110">
        <v>61</v>
      </c>
      <c r="H25" s="110">
        <v>2</v>
      </c>
      <c r="I25" s="110">
        <v>118</v>
      </c>
      <c r="J25" s="110">
        <v>873</v>
      </c>
      <c r="K25" s="110">
        <v>204</v>
      </c>
      <c r="L25" s="110">
        <v>2</v>
      </c>
      <c r="M25" s="110">
        <v>5</v>
      </c>
    </row>
    <row r="26" spans="2:13" s="98" customFormat="1" ht="14" hidden="1" customHeight="1" outlineLevel="1" x14ac:dyDescent="0.35">
      <c r="B26" s="99" t="s">
        <v>306</v>
      </c>
      <c r="C26" s="109">
        <v>75920</v>
      </c>
      <c r="D26" s="110">
        <v>196</v>
      </c>
      <c r="E26" s="110">
        <v>44433</v>
      </c>
      <c r="F26" s="110">
        <v>21999</v>
      </c>
      <c r="G26" s="110">
        <v>597</v>
      </c>
      <c r="H26" s="110">
        <v>54</v>
      </c>
      <c r="I26" s="110">
        <v>781</v>
      </c>
      <c r="J26" s="110">
        <v>6307</v>
      </c>
      <c r="K26" s="110">
        <v>1451</v>
      </c>
      <c r="L26" s="110">
        <v>47</v>
      </c>
      <c r="M26" s="110">
        <v>55</v>
      </c>
    </row>
    <row r="27" spans="2:13" s="98" customFormat="1" ht="14" hidden="1" customHeight="1" outlineLevel="1" x14ac:dyDescent="0.35">
      <c r="B27" s="99" t="s">
        <v>307</v>
      </c>
      <c r="C27" s="109">
        <v>12379</v>
      </c>
      <c r="D27" s="110">
        <v>9</v>
      </c>
      <c r="E27" s="110">
        <v>3848</v>
      </c>
      <c r="F27" s="110">
        <v>4411</v>
      </c>
      <c r="G27" s="110">
        <v>127</v>
      </c>
      <c r="H27" s="110">
        <v>2</v>
      </c>
      <c r="I27" s="110">
        <v>192</v>
      </c>
      <c r="J27" s="110">
        <v>2478</v>
      </c>
      <c r="K27" s="110">
        <v>1210</v>
      </c>
      <c r="L27" s="110">
        <v>76</v>
      </c>
      <c r="M27" s="110">
        <v>26</v>
      </c>
    </row>
    <row r="28" spans="2:13" s="98" customFormat="1" ht="14" hidden="1" customHeight="1" outlineLevel="1" x14ac:dyDescent="0.35">
      <c r="B28" s="99" t="s">
        <v>308</v>
      </c>
      <c r="C28" s="109">
        <v>18815</v>
      </c>
      <c r="D28" s="110">
        <v>13</v>
      </c>
      <c r="E28" s="110">
        <v>6857</v>
      </c>
      <c r="F28" s="110">
        <v>6348</v>
      </c>
      <c r="G28" s="110">
        <v>160</v>
      </c>
      <c r="H28" s="110">
        <v>17</v>
      </c>
      <c r="I28" s="110">
        <v>427</v>
      </c>
      <c r="J28" s="110">
        <v>2886</v>
      </c>
      <c r="K28" s="110">
        <v>1532</v>
      </c>
      <c r="L28" s="110">
        <v>539</v>
      </c>
      <c r="M28" s="110">
        <v>36</v>
      </c>
    </row>
    <row r="29" spans="2:13" s="98" customFormat="1" ht="14" hidden="1" customHeight="1" outlineLevel="1" x14ac:dyDescent="0.35">
      <c r="B29" s="99" t="s">
        <v>309</v>
      </c>
      <c r="C29" s="109">
        <v>22721</v>
      </c>
      <c r="D29" s="110">
        <v>25</v>
      </c>
      <c r="E29" s="110">
        <v>11377</v>
      </c>
      <c r="F29" s="110">
        <v>7236</v>
      </c>
      <c r="G29" s="110">
        <v>287</v>
      </c>
      <c r="H29" s="110">
        <v>28</v>
      </c>
      <c r="I29" s="110">
        <v>340</v>
      </c>
      <c r="J29" s="110">
        <v>2775</v>
      </c>
      <c r="K29" s="110">
        <v>624</v>
      </c>
      <c r="L29" s="110">
        <v>20</v>
      </c>
      <c r="M29" s="110">
        <v>9</v>
      </c>
    </row>
    <row r="30" spans="2:13" s="98" customFormat="1" ht="14" hidden="1" customHeight="1" outlineLevel="1" x14ac:dyDescent="0.35">
      <c r="B30" s="99" t="s">
        <v>310</v>
      </c>
      <c r="C30" s="109">
        <v>39350</v>
      </c>
      <c r="D30" s="110">
        <v>61</v>
      </c>
      <c r="E30" s="110">
        <v>18843</v>
      </c>
      <c r="F30" s="110">
        <v>14583</v>
      </c>
      <c r="G30" s="110">
        <v>238</v>
      </c>
      <c r="H30" s="110">
        <v>31</v>
      </c>
      <c r="I30" s="110">
        <v>608</v>
      </c>
      <c r="J30" s="110">
        <v>4026</v>
      </c>
      <c r="K30" s="110">
        <v>898</v>
      </c>
      <c r="L30" s="110">
        <v>15</v>
      </c>
      <c r="M30" s="110">
        <v>47</v>
      </c>
    </row>
    <row r="31" spans="2:13" s="98" customFormat="1" ht="14" hidden="1" customHeight="1" outlineLevel="1" x14ac:dyDescent="0.35">
      <c r="B31" s="99" t="s">
        <v>311</v>
      </c>
      <c r="C31" s="109">
        <v>5450</v>
      </c>
      <c r="D31" s="110">
        <v>3</v>
      </c>
      <c r="E31" s="110">
        <v>2381</v>
      </c>
      <c r="F31" s="110">
        <v>1836</v>
      </c>
      <c r="G31" s="110">
        <v>307</v>
      </c>
      <c r="H31" s="110">
        <v>3</v>
      </c>
      <c r="I31" s="110">
        <v>42</v>
      </c>
      <c r="J31" s="110">
        <v>662</v>
      </c>
      <c r="K31" s="110">
        <v>199</v>
      </c>
      <c r="L31" s="110">
        <v>3</v>
      </c>
      <c r="M31" s="110">
        <v>14</v>
      </c>
    </row>
    <row r="32" spans="2:13" s="98" customFormat="1" ht="14" hidden="1" customHeight="1" outlineLevel="1" x14ac:dyDescent="0.35">
      <c r="B32" s="99" t="s">
        <v>312</v>
      </c>
      <c r="C32" s="109">
        <v>28443</v>
      </c>
      <c r="D32" s="110">
        <v>110</v>
      </c>
      <c r="E32" s="110">
        <v>20142</v>
      </c>
      <c r="F32" s="110">
        <v>6050</v>
      </c>
      <c r="G32" s="110">
        <v>92</v>
      </c>
      <c r="H32" s="110">
        <v>8</v>
      </c>
      <c r="I32" s="110">
        <v>186</v>
      </c>
      <c r="J32" s="110">
        <v>1565</v>
      </c>
      <c r="K32" s="110">
        <v>271</v>
      </c>
      <c r="L32" s="110">
        <v>9</v>
      </c>
      <c r="M32" s="110">
        <v>10</v>
      </c>
    </row>
    <row r="33" spans="2:13" s="98" customFormat="1" ht="14" hidden="1" customHeight="1" outlineLevel="1" x14ac:dyDescent="0.35">
      <c r="B33" s="99" t="s">
        <v>313</v>
      </c>
      <c r="C33" s="109">
        <v>12132</v>
      </c>
      <c r="D33" s="110">
        <v>14</v>
      </c>
      <c r="E33" s="110">
        <v>6132</v>
      </c>
      <c r="F33" s="110">
        <v>3899</v>
      </c>
      <c r="G33" s="110">
        <v>111</v>
      </c>
      <c r="H33" s="110">
        <v>19</v>
      </c>
      <c r="I33" s="110">
        <v>166</v>
      </c>
      <c r="J33" s="110">
        <v>1514</v>
      </c>
      <c r="K33" s="110">
        <v>253</v>
      </c>
      <c r="L33" s="110">
        <v>16</v>
      </c>
      <c r="M33" s="110">
        <v>8</v>
      </c>
    </row>
    <row r="34" spans="2:13" s="98" customFormat="1" ht="14" hidden="1" customHeight="1" outlineLevel="1" x14ac:dyDescent="0.35">
      <c r="B34" s="99" t="s">
        <v>314</v>
      </c>
      <c r="C34" s="109">
        <v>18660</v>
      </c>
      <c r="D34" s="110">
        <v>128</v>
      </c>
      <c r="E34" s="110">
        <v>8670</v>
      </c>
      <c r="F34" s="110">
        <v>6750</v>
      </c>
      <c r="G34" s="110">
        <v>208</v>
      </c>
      <c r="H34" s="110">
        <v>11</v>
      </c>
      <c r="I34" s="110">
        <v>362</v>
      </c>
      <c r="J34" s="110">
        <v>2018</v>
      </c>
      <c r="K34" s="110">
        <v>396</v>
      </c>
      <c r="L34" s="110">
        <v>73</v>
      </c>
      <c r="M34" s="110">
        <v>44</v>
      </c>
    </row>
    <row r="35" spans="2:13" ht="14" customHeight="1" collapsed="1" x14ac:dyDescent="0.3">
      <c r="B35" s="100" t="s">
        <v>57</v>
      </c>
      <c r="C35" s="61">
        <v>6673</v>
      </c>
      <c r="D35" s="78">
        <v>8</v>
      </c>
      <c r="E35" s="78">
        <v>1182</v>
      </c>
      <c r="F35" s="78">
        <v>2076</v>
      </c>
      <c r="G35" s="78">
        <v>339</v>
      </c>
      <c r="H35" s="78">
        <v>2</v>
      </c>
      <c r="I35" s="78">
        <v>182</v>
      </c>
      <c r="J35" s="78">
        <v>1896</v>
      </c>
      <c r="K35" s="78">
        <v>942</v>
      </c>
      <c r="L35" s="78">
        <v>7</v>
      </c>
      <c r="M35" s="78">
        <v>39</v>
      </c>
    </row>
    <row r="36" spans="2:13" ht="14" customHeight="1" x14ac:dyDescent="0.3">
      <c r="B36" s="100" t="s">
        <v>58</v>
      </c>
      <c r="C36" s="61">
        <v>25739</v>
      </c>
      <c r="D36" s="78">
        <v>231</v>
      </c>
      <c r="E36" s="78">
        <v>14873</v>
      </c>
      <c r="F36" s="78">
        <v>6001</v>
      </c>
      <c r="G36" s="78">
        <v>116</v>
      </c>
      <c r="H36" s="78">
        <v>6</v>
      </c>
      <c r="I36" s="78">
        <v>265</v>
      </c>
      <c r="J36" s="78">
        <v>3503</v>
      </c>
      <c r="K36" s="78">
        <v>675</v>
      </c>
      <c r="L36" s="78">
        <v>19</v>
      </c>
      <c r="M36" s="78">
        <v>50</v>
      </c>
    </row>
    <row r="37" spans="2:13" ht="14" customHeight="1" x14ac:dyDescent="0.3">
      <c r="B37" s="102" t="s">
        <v>49</v>
      </c>
      <c r="C37" s="61">
        <v>233037</v>
      </c>
      <c r="D37" s="78">
        <v>1586</v>
      </c>
      <c r="E37" s="78">
        <v>161904</v>
      </c>
      <c r="F37" s="78">
        <v>43810</v>
      </c>
      <c r="G37" s="78">
        <v>956</v>
      </c>
      <c r="H37" s="78">
        <v>111</v>
      </c>
      <c r="I37" s="78">
        <v>2426</v>
      </c>
      <c r="J37" s="78">
        <v>18616</v>
      </c>
      <c r="K37" s="78">
        <v>2873</v>
      </c>
      <c r="L37" s="78">
        <v>127</v>
      </c>
      <c r="M37" s="78">
        <v>628</v>
      </c>
    </row>
    <row r="38" spans="2:13" x14ac:dyDescent="0.3">
      <c r="B38" s="100" t="s">
        <v>50</v>
      </c>
      <c r="C38" s="60">
        <f>+C39+C40+C41</f>
        <v>527777</v>
      </c>
      <c r="D38" s="77">
        <f t="shared" ref="D38:G38" si="1">+D39+D40+D41</f>
        <v>813</v>
      </c>
      <c r="E38" s="77">
        <f t="shared" si="1"/>
        <v>217571</v>
      </c>
      <c r="F38" s="77">
        <f t="shared" si="1"/>
        <v>216758</v>
      </c>
      <c r="G38" s="77">
        <f t="shared" si="1"/>
        <v>3027</v>
      </c>
      <c r="H38" s="77">
        <f t="shared" ref="H38:M38" si="2">+H39+H40+H41</f>
        <v>338</v>
      </c>
      <c r="I38" s="77">
        <f t="shared" si="2"/>
        <v>7649</v>
      </c>
      <c r="J38" s="77">
        <f t="shared" si="2"/>
        <v>70888</v>
      </c>
      <c r="K38" s="77">
        <f t="shared" si="2"/>
        <v>9404</v>
      </c>
      <c r="L38" s="77">
        <f t="shared" si="2"/>
        <v>436</v>
      </c>
      <c r="M38" s="77">
        <f t="shared" si="2"/>
        <v>893</v>
      </c>
    </row>
    <row r="39" spans="2:13" ht="14" hidden="1" customHeight="1" outlineLevel="1" x14ac:dyDescent="0.3">
      <c r="B39" s="99" t="s">
        <v>315</v>
      </c>
      <c r="C39" s="111">
        <v>67758</v>
      </c>
      <c r="D39" s="112">
        <v>100</v>
      </c>
      <c r="E39" s="112">
        <v>36042</v>
      </c>
      <c r="F39" s="112">
        <v>24112</v>
      </c>
      <c r="G39" s="112">
        <v>499</v>
      </c>
      <c r="H39" s="112">
        <v>24</v>
      </c>
      <c r="I39" s="112">
        <v>829</v>
      </c>
      <c r="J39" s="112">
        <v>5546</v>
      </c>
      <c r="K39" s="112">
        <v>535</v>
      </c>
      <c r="L39" s="112">
        <v>19</v>
      </c>
      <c r="M39" s="112">
        <v>52</v>
      </c>
    </row>
    <row r="40" spans="2:13" ht="14" hidden="1" customHeight="1" outlineLevel="1" x14ac:dyDescent="0.3">
      <c r="B40" s="99" t="s">
        <v>316</v>
      </c>
      <c r="C40" s="111">
        <v>159890</v>
      </c>
      <c r="D40" s="112">
        <v>249</v>
      </c>
      <c r="E40" s="112">
        <v>66054</v>
      </c>
      <c r="F40" s="112">
        <v>56056</v>
      </c>
      <c r="G40" s="112">
        <v>1101</v>
      </c>
      <c r="H40" s="112">
        <v>131</v>
      </c>
      <c r="I40" s="112">
        <v>3314</v>
      </c>
      <c r="J40" s="112">
        <v>28394</v>
      </c>
      <c r="K40" s="112">
        <v>4019</v>
      </c>
      <c r="L40" s="112">
        <v>300</v>
      </c>
      <c r="M40" s="112">
        <v>272</v>
      </c>
    </row>
    <row r="41" spans="2:13" ht="14" hidden="1" customHeight="1" outlineLevel="1" x14ac:dyDescent="0.3">
      <c r="B41" s="99" t="s">
        <v>317</v>
      </c>
      <c r="C41" s="111">
        <v>300129</v>
      </c>
      <c r="D41" s="112">
        <v>464</v>
      </c>
      <c r="E41" s="112">
        <v>115475</v>
      </c>
      <c r="F41" s="112">
        <v>136590</v>
      </c>
      <c r="G41" s="112">
        <v>1427</v>
      </c>
      <c r="H41" s="112">
        <v>183</v>
      </c>
      <c r="I41" s="112">
        <v>3506</v>
      </c>
      <c r="J41" s="112">
        <v>36948</v>
      </c>
      <c r="K41" s="112">
        <v>4850</v>
      </c>
      <c r="L41" s="112">
        <v>117</v>
      </c>
      <c r="M41" s="112">
        <v>569</v>
      </c>
    </row>
    <row r="42" spans="2:13" ht="14" customHeight="1" collapsed="1" x14ac:dyDescent="0.3">
      <c r="B42" s="102" t="s">
        <v>51</v>
      </c>
      <c r="C42" s="58">
        <v>146910</v>
      </c>
      <c r="D42" s="14">
        <v>273</v>
      </c>
      <c r="E42" s="14">
        <v>73547</v>
      </c>
      <c r="F42" s="14">
        <v>53742</v>
      </c>
      <c r="G42" s="14">
        <v>445</v>
      </c>
      <c r="H42" s="14">
        <v>25</v>
      </c>
      <c r="I42" s="14">
        <v>1693</v>
      </c>
      <c r="J42" s="14">
        <v>15175</v>
      </c>
      <c r="K42" s="14">
        <v>1703</v>
      </c>
      <c r="L42" s="14">
        <v>43</v>
      </c>
      <c r="M42" s="14">
        <v>264</v>
      </c>
    </row>
    <row r="43" spans="2:13" ht="14" customHeight="1" x14ac:dyDescent="0.3">
      <c r="B43" s="102" t="s">
        <v>52</v>
      </c>
      <c r="C43" s="58">
        <v>211690</v>
      </c>
      <c r="D43" s="14">
        <v>1088</v>
      </c>
      <c r="E43" s="14">
        <v>118838</v>
      </c>
      <c r="F43" s="14">
        <v>73842</v>
      </c>
      <c r="G43" s="14">
        <v>1223</v>
      </c>
      <c r="H43" s="14">
        <v>79</v>
      </c>
      <c r="I43" s="14">
        <v>1856</v>
      </c>
      <c r="J43" s="14">
        <v>12745</v>
      </c>
      <c r="K43" s="14">
        <v>1007</v>
      </c>
      <c r="L43" s="14">
        <v>27</v>
      </c>
      <c r="M43" s="14">
        <v>985</v>
      </c>
    </row>
    <row r="44" spans="2:13" ht="14" customHeight="1" x14ac:dyDescent="0.3">
      <c r="B44" s="102" t="s">
        <v>61</v>
      </c>
      <c r="C44" s="58">
        <v>102523</v>
      </c>
      <c r="D44" s="14">
        <v>4</v>
      </c>
      <c r="E44" s="14">
        <v>4905</v>
      </c>
      <c r="F44" s="14">
        <v>26656</v>
      </c>
      <c r="G44" s="14">
        <v>1308</v>
      </c>
      <c r="H44" s="14">
        <v>160</v>
      </c>
      <c r="I44" s="14">
        <v>5145</v>
      </c>
      <c r="J44" s="14">
        <v>51461</v>
      </c>
      <c r="K44" s="14">
        <v>12294</v>
      </c>
      <c r="L44" s="14">
        <v>315</v>
      </c>
      <c r="M44" s="14">
        <v>275</v>
      </c>
    </row>
    <row r="45" spans="2:13" ht="14" customHeight="1" x14ac:dyDescent="0.3">
      <c r="B45" s="102" t="s">
        <v>60</v>
      </c>
      <c r="C45" s="58">
        <v>76065</v>
      </c>
      <c r="D45" s="14">
        <v>24</v>
      </c>
      <c r="E45" s="14">
        <v>3843</v>
      </c>
      <c r="F45" s="14">
        <v>25903</v>
      </c>
      <c r="G45" s="14">
        <v>593</v>
      </c>
      <c r="H45" s="14">
        <v>22</v>
      </c>
      <c r="I45" s="14">
        <v>2700</v>
      </c>
      <c r="J45" s="14">
        <v>37242</v>
      </c>
      <c r="K45" s="14">
        <v>5504</v>
      </c>
      <c r="L45" s="14">
        <v>154</v>
      </c>
      <c r="M45" s="14">
        <v>80</v>
      </c>
    </row>
    <row r="46" spans="2:13" ht="14" customHeight="1" x14ac:dyDescent="0.3">
      <c r="B46" s="102" t="s">
        <v>59</v>
      </c>
      <c r="C46" s="58">
        <v>25552</v>
      </c>
      <c r="D46" s="14">
        <v>78</v>
      </c>
      <c r="E46" s="14">
        <v>8903</v>
      </c>
      <c r="F46" s="14">
        <v>9108</v>
      </c>
      <c r="G46" s="14">
        <v>225</v>
      </c>
      <c r="H46" s="14">
        <v>36</v>
      </c>
      <c r="I46" s="14">
        <v>584</v>
      </c>
      <c r="J46" s="14">
        <v>5670</v>
      </c>
      <c r="K46" s="14">
        <v>862</v>
      </c>
      <c r="L46" s="14">
        <v>31</v>
      </c>
      <c r="M46" s="14">
        <v>55</v>
      </c>
    </row>
    <row r="47" spans="2:13" ht="14" customHeight="1" x14ac:dyDescent="0.3">
      <c r="B47" s="102" t="s">
        <v>62</v>
      </c>
      <c r="C47" s="58">
        <v>134165</v>
      </c>
      <c r="D47" s="14">
        <v>82</v>
      </c>
      <c r="E47" s="14">
        <v>15966</v>
      </c>
      <c r="F47" s="14">
        <v>38459</v>
      </c>
      <c r="G47" s="14">
        <v>1465</v>
      </c>
      <c r="H47" s="14">
        <v>235</v>
      </c>
      <c r="I47" s="14">
        <v>4698</v>
      </c>
      <c r="J47" s="14">
        <v>56738</v>
      </c>
      <c r="K47" s="14">
        <v>13944</v>
      </c>
      <c r="L47" s="14">
        <v>2285</v>
      </c>
      <c r="M47" s="14">
        <v>293</v>
      </c>
    </row>
    <row r="48" spans="2:13" ht="14" customHeight="1" x14ac:dyDescent="0.3">
      <c r="B48" s="102" t="s">
        <v>63</v>
      </c>
      <c r="C48" s="58">
        <v>276951</v>
      </c>
      <c r="D48" s="14">
        <v>1134</v>
      </c>
      <c r="E48" s="14">
        <v>147339</v>
      </c>
      <c r="F48" s="14">
        <v>88705</v>
      </c>
      <c r="G48" s="14">
        <v>1373</v>
      </c>
      <c r="H48" s="14">
        <v>51</v>
      </c>
      <c r="I48" s="14">
        <v>3535</v>
      </c>
      <c r="J48" s="14">
        <v>29102</v>
      </c>
      <c r="K48" s="14">
        <v>3492</v>
      </c>
      <c r="L48" s="14">
        <v>64</v>
      </c>
      <c r="M48" s="14">
        <v>2156</v>
      </c>
    </row>
    <row r="49" spans="2:13" ht="14" customHeight="1" x14ac:dyDescent="0.3">
      <c r="B49" s="102" t="s">
        <v>69</v>
      </c>
      <c r="C49" s="58">
        <v>12427</v>
      </c>
      <c r="D49" s="14">
        <v>27</v>
      </c>
      <c r="E49" s="14">
        <v>6200</v>
      </c>
      <c r="F49" s="14">
        <v>4319</v>
      </c>
      <c r="G49" s="14">
        <v>57</v>
      </c>
      <c r="H49" s="14">
        <v>7</v>
      </c>
      <c r="I49" s="14">
        <v>85</v>
      </c>
      <c r="J49" s="14">
        <v>1325</v>
      </c>
      <c r="K49" s="14">
        <v>365</v>
      </c>
      <c r="L49" s="14">
        <v>39</v>
      </c>
      <c r="M49" s="14">
        <v>3</v>
      </c>
    </row>
    <row r="50" spans="2:13" ht="14" customHeight="1" x14ac:dyDescent="0.3">
      <c r="B50" s="102" t="s">
        <v>64</v>
      </c>
      <c r="C50" s="58">
        <v>57076</v>
      </c>
      <c r="D50" s="14">
        <v>164</v>
      </c>
      <c r="E50" s="14">
        <v>11426</v>
      </c>
      <c r="F50" s="14">
        <v>12579</v>
      </c>
      <c r="G50" s="14">
        <v>577</v>
      </c>
      <c r="H50" s="14">
        <v>64</v>
      </c>
      <c r="I50" s="14">
        <v>1458</v>
      </c>
      <c r="J50" s="14">
        <v>22397</v>
      </c>
      <c r="K50" s="14">
        <v>4535</v>
      </c>
      <c r="L50" s="14">
        <v>3849</v>
      </c>
      <c r="M50" s="14">
        <v>27</v>
      </c>
    </row>
    <row r="51" spans="2:13" ht="14" customHeight="1" x14ac:dyDescent="0.3">
      <c r="B51" s="102" t="s">
        <v>65</v>
      </c>
      <c r="C51" s="58">
        <v>280103</v>
      </c>
      <c r="D51" s="14">
        <v>738</v>
      </c>
      <c r="E51" s="14">
        <v>101957</v>
      </c>
      <c r="F51" s="14">
        <v>75628</v>
      </c>
      <c r="G51" s="14">
        <v>1341</v>
      </c>
      <c r="H51" s="14">
        <v>235</v>
      </c>
      <c r="I51" s="14">
        <v>4595</v>
      </c>
      <c r="J51" s="14">
        <v>85749</v>
      </c>
      <c r="K51" s="14">
        <v>9126</v>
      </c>
      <c r="L51" s="14">
        <v>503</v>
      </c>
      <c r="M51" s="14">
        <v>231</v>
      </c>
    </row>
    <row r="52" spans="2:13" ht="14" customHeight="1" x14ac:dyDescent="0.3">
      <c r="B52" s="102" t="s">
        <v>66</v>
      </c>
      <c r="C52" s="58">
        <v>25915</v>
      </c>
      <c r="D52" s="14">
        <v>54</v>
      </c>
      <c r="E52" s="14">
        <v>7149</v>
      </c>
      <c r="F52" s="14">
        <v>9590</v>
      </c>
      <c r="G52" s="14">
        <v>342</v>
      </c>
      <c r="H52" s="14">
        <v>29</v>
      </c>
      <c r="I52" s="14">
        <v>508</v>
      </c>
      <c r="J52" s="14">
        <v>7059</v>
      </c>
      <c r="K52" s="14">
        <v>1055</v>
      </c>
      <c r="L52" s="14">
        <v>61</v>
      </c>
      <c r="M52" s="14">
        <v>68</v>
      </c>
    </row>
    <row r="53" spans="2:13" ht="14" customHeight="1" x14ac:dyDescent="0.3">
      <c r="B53" s="102" t="s">
        <v>67</v>
      </c>
      <c r="C53" s="58">
        <v>61092</v>
      </c>
      <c r="D53" s="14">
        <v>141</v>
      </c>
      <c r="E53" s="14">
        <v>22318</v>
      </c>
      <c r="F53" s="14">
        <v>18958</v>
      </c>
      <c r="G53" s="14">
        <v>500</v>
      </c>
      <c r="H53" s="14">
        <v>61</v>
      </c>
      <c r="I53" s="14">
        <v>1124</v>
      </c>
      <c r="J53" s="14">
        <v>15196</v>
      </c>
      <c r="K53" s="14">
        <v>2282</v>
      </c>
      <c r="L53" s="14">
        <v>401</v>
      </c>
      <c r="M53" s="14">
        <v>111</v>
      </c>
    </row>
    <row r="54" spans="2:13" ht="14" customHeight="1" x14ac:dyDescent="0.3">
      <c r="B54" s="104" t="s">
        <v>68</v>
      </c>
      <c r="C54" s="153">
        <v>117</v>
      </c>
      <c r="D54" s="46" t="s">
        <v>100</v>
      </c>
      <c r="E54" s="154">
        <v>9</v>
      </c>
      <c r="F54" s="154">
        <v>62</v>
      </c>
      <c r="G54" s="46" t="s">
        <v>100</v>
      </c>
      <c r="H54" s="46" t="s">
        <v>100</v>
      </c>
      <c r="I54" s="46" t="s">
        <v>100</v>
      </c>
      <c r="J54" s="154">
        <v>42</v>
      </c>
      <c r="K54" s="154">
        <v>4</v>
      </c>
      <c r="L54" s="46" t="s">
        <v>100</v>
      </c>
      <c r="M54" s="46" t="s">
        <v>100</v>
      </c>
    </row>
  </sheetData>
  <mergeCells count="13">
    <mergeCell ref="B2:M2"/>
    <mergeCell ref="B3:M3"/>
    <mergeCell ref="H5:H6"/>
    <mergeCell ref="C5:C6"/>
    <mergeCell ref="D5:D6"/>
    <mergeCell ref="E5:E6"/>
    <mergeCell ref="F5:F6"/>
    <mergeCell ref="G5:G6"/>
    <mergeCell ref="I5:I6"/>
    <mergeCell ref="J5:J6"/>
    <mergeCell ref="K5:K6"/>
    <mergeCell ref="L5:L6"/>
    <mergeCell ref="M5:M6"/>
  </mergeCells>
  <printOptions horizontalCentered="1"/>
  <pageMargins left="0.11811023622047245" right="0.19685039370078741" top="0.74803149606299213" bottom="0.74803149606299213" header="0.31496062992125984" footer="0.31496062992125984"/>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7"/>
  <sheetViews>
    <sheetView zoomScale="90" zoomScaleNormal="90" workbookViewId="0"/>
  </sheetViews>
  <sheetFormatPr defaultColWidth="9.1796875" defaultRowHeight="12.5" outlineLevelRow="1" x14ac:dyDescent="0.3"/>
  <cols>
    <col min="1" max="1" width="3.6328125" style="1" customWidth="1"/>
    <col min="2" max="2" width="54.90625" style="101" bestFit="1" customWidth="1"/>
    <col min="3" max="3" width="8.1796875" style="3" customWidth="1"/>
    <col min="4" max="4" width="7.81640625" style="3" customWidth="1"/>
    <col min="5" max="5" width="9.81640625" style="3" customWidth="1"/>
    <col min="6" max="6" width="8.81640625" style="3" customWidth="1"/>
    <col min="7" max="7" width="8.54296875" style="3" customWidth="1"/>
    <col min="8" max="8" width="12.453125" style="1" customWidth="1"/>
    <col min="9" max="9" width="11.1796875" style="1" customWidth="1"/>
    <col min="10" max="10" width="9.1796875" style="1"/>
    <col min="11" max="11" width="9.1796875" style="1" customWidth="1"/>
    <col min="12" max="12" width="7.81640625" style="1" customWidth="1"/>
    <col min="13" max="13" width="5.453125" style="1" customWidth="1"/>
    <col min="14" max="14" width="1.81640625" style="1" customWidth="1"/>
    <col min="15" max="77" width="9.1796875" style="1"/>
    <col min="78" max="78" width="51.1796875" style="1" customWidth="1"/>
    <col min="79" max="86" width="9.81640625" style="1" customWidth="1"/>
    <col min="87" max="333" width="9.1796875" style="1"/>
    <col min="334" max="334" width="51.1796875" style="1" customWidth="1"/>
    <col min="335" max="342" width="9.81640625" style="1" customWidth="1"/>
    <col min="343" max="589" width="9.1796875" style="1"/>
    <col min="590" max="590" width="51.1796875" style="1" customWidth="1"/>
    <col min="591" max="598" width="9.81640625" style="1" customWidth="1"/>
    <col min="599" max="845" width="9.1796875" style="1"/>
    <col min="846" max="846" width="51.1796875" style="1" customWidth="1"/>
    <col min="847" max="854" width="9.81640625" style="1" customWidth="1"/>
    <col min="855" max="1101" width="9.1796875" style="1"/>
    <col min="1102" max="1102" width="51.1796875" style="1" customWidth="1"/>
    <col min="1103" max="1110" width="9.81640625" style="1" customWidth="1"/>
    <col min="1111" max="1357" width="9.1796875" style="1"/>
    <col min="1358" max="1358" width="51.1796875" style="1" customWidth="1"/>
    <col min="1359" max="1366" width="9.81640625" style="1" customWidth="1"/>
    <col min="1367" max="1613" width="9.1796875" style="1"/>
    <col min="1614" max="1614" width="51.1796875" style="1" customWidth="1"/>
    <col min="1615" max="1622" width="9.81640625" style="1" customWidth="1"/>
    <col min="1623" max="1869" width="9.1796875" style="1"/>
    <col min="1870" max="1870" width="51.1796875" style="1" customWidth="1"/>
    <col min="1871" max="1878" width="9.81640625" style="1" customWidth="1"/>
    <col min="1879" max="2125" width="9.1796875" style="1"/>
    <col min="2126" max="2126" width="51.1796875" style="1" customWidth="1"/>
    <col min="2127" max="2134" width="9.81640625" style="1" customWidth="1"/>
    <col min="2135" max="2381" width="9.1796875" style="1"/>
    <col min="2382" max="2382" width="51.1796875" style="1" customWidth="1"/>
    <col min="2383" max="2390" width="9.81640625" style="1" customWidth="1"/>
    <col min="2391" max="2637" width="9.1796875" style="1"/>
    <col min="2638" max="2638" width="51.1796875" style="1" customWidth="1"/>
    <col min="2639" max="2646" width="9.81640625" style="1" customWidth="1"/>
    <col min="2647" max="2893" width="9.1796875" style="1"/>
    <col min="2894" max="2894" width="51.1796875" style="1" customWidth="1"/>
    <col min="2895" max="2902" width="9.81640625" style="1" customWidth="1"/>
    <col min="2903" max="3149" width="9.1796875" style="1"/>
    <col min="3150" max="3150" width="51.1796875" style="1" customWidth="1"/>
    <col min="3151" max="3158" width="9.81640625" style="1" customWidth="1"/>
    <col min="3159" max="3405" width="9.1796875" style="1"/>
    <col min="3406" max="3406" width="51.1796875" style="1" customWidth="1"/>
    <col min="3407" max="3414" width="9.81640625" style="1" customWidth="1"/>
    <col min="3415" max="3661" width="9.1796875" style="1"/>
    <col min="3662" max="3662" width="51.1796875" style="1" customWidth="1"/>
    <col min="3663" max="3670" width="9.81640625" style="1" customWidth="1"/>
    <col min="3671" max="3917" width="9.1796875" style="1"/>
    <col min="3918" max="3918" width="51.1796875" style="1" customWidth="1"/>
    <col min="3919" max="3926" width="9.81640625" style="1" customWidth="1"/>
    <col min="3927" max="4173" width="9.1796875" style="1"/>
    <col min="4174" max="4174" width="51.1796875" style="1" customWidth="1"/>
    <col min="4175" max="4182" width="9.81640625" style="1" customWidth="1"/>
    <col min="4183" max="4429" width="9.1796875" style="1"/>
    <col min="4430" max="4430" width="51.1796875" style="1" customWidth="1"/>
    <col min="4431" max="4438" width="9.81640625" style="1" customWidth="1"/>
    <col min="4439" max="4685" width="9.1796875" style="1"/>
    <col min="4686" max="4686" width="51.1796875" style="1" customWidth="1"/>
    <col min="4687" max="4694" width="9.81640625" style="1" customWidth="1"/>
    <col min="4695" max="4941" width="9.1796875" style="1"/>
    <col min="4942" max="4942" width="51.1796875" style="1" customWidth="1"/>
    <col min="4943" max="4950" width="9.81640625" style="1" customWidth="1"/>
    <col min="4951" max="5197" width="9.1796875" style="1"/>
    <col min="5198" max="5198" width="51.1796875" style="1" customWidth="1"/>
    <col min="5199" max="5206" width="9.81640625" style="1" customWidth="1"/>
    <col min="5207" max="5453" width="9.1796875" style="1"/>
    <col min="5454" max="5454" width="51.1796875" style="1" customWidth="1"/>
    <col min="5455" max="5462" width="9.81640625" style="1" customWidth="1"/>
    <col min="5463" max="5709" width="9.1796875" style="1"/>
    <col min="5710" max="5710" width="51.1796875" style="1" customWidth="1"/>
    <col min="5711" max="5718" width="9.81640625" style="1" customWidth="1"/>
    <col min="5719" max="5965" width="9.1796875" style="1"/>
    <col min="5966" max="5966" width="51.1796875" style="1" customWidth="1"/>
    <col min="5967" max="5974" width="9.81640625" style="1" customWidth="1"/>
    <col min="5975" max="6221" width="9.1796875" style="1"/>
    <col min="6222" max="6222" width="51.1796875" style="1" customWidth="1"/>
    <col min="6223" max="6230" width="9.81640625" style="1" customWidth="1"/>
    <col min="6231" max="6477" width="9.1796875" style="1"/>
    <col min="6478" max="6478" width="51.1796875" style="1" customWidth="1"/>
    <col min="6479" max="6486" width="9.81640625" style="1" customWidth="1"/>
    <col min="6487" max="6733" width="9.1796875" style="1"/>
    <col min="6734" max="6734" width="51.1796875" style="1" customWidth="1"/>
    <col min="6735" max="6742" width="9.81640625" style="1" customWidth="1"/>
    <col min="6743" max="6989" width="9.1796875" style="1"/>
    <col min="6990" max="6990" width="51.1796875" style="1" customWidth="1"/>
    <col min="6991" max="6998" width="9.81640625" style="1" customWidth="1"/>
    <col min="6999" max="7245" width="9.1796875" style="1"/>
    <col min="7246" max="7246" width="51.1796875" style="1" customWidth="1"/>
    <col min="7247" max="7254" width="9.81640625" style="1" customWidth="1"/>
    <col min="7255" max="7501" width="9.1796875" style="1"/>
    <col min="7502" max="7502" width="51.1796875" style="1" customWidth="1"/>
    <col min="7503" max="7510" width="9.81640625" style="1" customWidth="1"/>
    <col min="7511" max="7757" width="9.1796875" style="1"/>
    <col min="7758" max="7758" width="51.1796875" style="1" customWidth="1"/>
    <col min="7759" max="7766" width="9.81640625" style="1" customWidth="1"/>
    <col min="7767" max="8013" width="9.1796875" style="1"/>
    <col min="8014" max="8014" width="51.1796875" style="1" customWidth="1"/>
    <col min="8015" max="8022" width="9.81640625" style="1" customWidth="1"/>
    <col min="8023" max="8269" width="9.1796875" style="1"/>
    <col min="8270" max="8270" width="51.1796875" style="1" customWidth="1"/>
    <col min="8271" max="8278" width="9.81640625" style="1" customWidth="1"/>
    <col min="8279" max="8525" width="9.1796875" style="1"/>
    <col min="8526" max="8526" width="51.1796875" style="1" customWidth="1"/>
    <col min="8527" max="8534" width="9.81640625" style="1" customWidth="1"/>
    <col min="8535" max="8781" width="9.1796875" style="1"/>
    <col min="8782" max="8782" width="51.1796875" style="1" customWidth="1"/>
    <col min="8783" max="8790" width="9.81640625" style="1" customWidth="1"/>
    <col min="8791" max="9037" width="9.1796875" style="1"/>
    <col min="9038" max="9038" width="51.1796875" style="1" customWidth="1"/>
    <col min="9039" max="9046" width="9.81640625" style="1" customWidth="1"/>
    <col min="9047" max="9293" width="9.1796875" style="1"/>
    <col min="9294" max="9294" width="51.1796875" style="1" customWidth="1"/>
    <col min="9295" max="9302" width="9.81640625" style="1" customWidth="1"/>
    <col min="9303" max="9549" width="9.1796875" style="1"/>
    <col min="9550" max="9550" width="51.1796875" style="1" customWidth="1"/>
    <col min="9551" max="9558" width="9.81640625" style="1" customWidth="1"/>
    <col min="9559" max="9805" width="9.1796875" style="1"/>
    <col min="9806" max="9806" width="51.1796875" style="1" customWidth="1"/>
    <col min="9807" max="9814" width="9.81640625" style="1" customWidth="1"/>
    <col min="9815" max="10061" width="9.1796875" style="1"/>
    <col min="10062" max="10062" width="51.1796875" style="1" customWidth="1"/>
    <col min="10063" max="10070" width="9.81640625" style="1" customWidth="1"/>
    <col min="10071" max="10317" width="9.1796875" style="1"/>
    <col min="10318" max="10318" width="51.1796875" style="1" customWidth="1"/>
    <col min="10319" max="10326" width="9.81640625" style="1" customWidth="1"/>
    <col min="10327" max="10573" width="9.1796875" style="1"/>
    <col min="10574" max="10574" width="51.1796875" style="1" customWidth="1"/>
    <col min="10575" max="10582" width="9.81640625" style="1" customWidth="1"/>
    <col min="10583" max="10829" width="9.1796875" style="1"/>
    <col min="10830" max="10830" width="51.1796875" style="1" customWidth="1"/>
    <col min="10831" max="10838" width="9.81640625" style="1" customWidth="1"/>
    <col min="10839" max="11085" width="9.1796875" style="1"/>
    <col min="11086" max="11086" width="51.1796875" style="1" customWidth="1"/>
    <col min="11087" max="11094" width="9.81640625" style="1" customWidth="1"/>
    <col min="11095" max="11341" width="9.1796875" style="1"/>
    <col min="11342" max="11342" width="51.1796875" style="1" customWidth="1"/>
    <col min="11343" max="11350" width="9.81640625" style="1" customWidth="1"/>
    <col min="11351" max="11597" width="9.1796875" style="1"/>
    <col min="11598" max="11598" width="51.1796875" style="1" customWidth="1"/>
    <col min="11599" max="11606" width="9.81640625" style="1" customWidth="1"/>
    <col min="11607" max="11853" width="9.1796875" style="1"/>
    <col min="11854" max="11854" width="51.1796875" style="1" customWidth="1"/>
    <col min="11855" max="11862" width="9.81640625" style="1" customWidth="1"/>
    <col min="11863" max="12109" width="9.1796875" style="1"/>
    <col min="12110" max="12110" width="51.1796875" style="1" customWidth="1"/>
    <col min="12111" max="12118" width="9.81640625" style="1" customWidth="1"/>
    <col min="12119" max="12365" width="9.1796875" style="1"/>
    <col min="12366" max="12366" width="51.1796875" style="1" customWidth="1"/>
    <col min="12367" max="12374" width="9.81640625" style="1" customWidth="1"/>
    <col min="12375" max="12621" width="9.1796875" style="1"/>
    <col min="12622" max="12622" width="51.1796875" style="1" customWidth="1"/>
    <col min="12623" max="12630" width="9.81640625" style="1" customWidth="1"/>
    <col min="12631" max="12877" width="9.1796875" style="1"/>
    <col min="12878" max="12878" width="51.1796875" style="1" customWidth="1"/>
    <col min="12879" max="12886" width="9.81640625" style="1" customWidth="1"/>
    <col min="12887" max="13133" width="9.1796875" style="1"/>
    <col min="13134" max="13134" width="51.1796875" style="1" customWidth="1"/>
    <col min="13135" max="13142" width="9.81640625" style="1" customWidth="1"/>
    <col min="13143" max="13389" width="9.1796875" style="1"/>
    <col min="13390" max="13390" width="51.1796875" style="1" customWidth="1"/>
    <col min="13391" max="13398" width="9.81640625" style="1" customWidth="1"/>
    <col min="13399" max="13645" width="9.1796875" style="1"/>
    <col min="13646" max="13646" width="51.1796875" style="1" customWidth="1"/>
    <col min="13647" max="13654" width="9.81640625" style="1" customWidth="1"/>
    <col min="13655" max="13901" width="9.1796875" style="1"/>
    <col min="13902" max="13902" width="51.1796875" style="1" customWidth="1"/>
    <col min="13903" max="13910" width="9.81640625" style="1" customWidth="1"/>
    <col min="13911" max="14157" width="9.1796875" style="1"/>
    <col min="14158" max="14158" width="51.1796875" style="1" customWidth="1"/>
    <col min="14159" max="14166" width="9.81640625" style="1" customWidth="1"/>
    <col min="14167" max="14413" width="9.1796875" style="1"/>
    <col min="14414" max="14414" width="51.1796875" style="1" customWidth="1"/>
    <col min="14415" max="14422" width="9.81640625" style="1" customWidth="1"/>
    <col min="14423" max="14669" width="9.1796875" style="1"/>
    <col min="14670" max="14670" width="51.1796875" style="1" customWidth="1"/>
    <col min="14671" max="14678" width="9.81640625" style="1" customWidth="1"/>
    <col min="14679" max="14925" width="9.1796875" style="1"/>
    <col min="14926" max="14926" width="51.1796875" style="1" customWidth="1"/>
    <col min="14927" max="14934" width="9.81640625" style="1" customWidth="1"/>
    <col min="14935" max="15181" width="9.1796875" style="1"/>
    <col min="15182" max="15182" width="51.1796875" style="1" customWidth="1"/>
    <col min="15183" max="15190" width="9.81640625" style="1" customWidth="1"/>
    <col min="15191" max="15437" width="9.1796875" style="1"/>
    <col min="15438" max="15438" width="51.1796875" style="1" customWidth="1"/>
    <col min="15439" max="15446" width="9.81640625" style="1" customWidth="1"/>
    <col min="15447" max="15693" width="9.1796875" style="1"/>
    <col min="15694" max="15694" width="51.1796875" style="1" customWidth="1"/>
    <col min="15695" max="15702" width="9.81640625" style="1" customWidth="1"/>
    <col min="15703" max="15949" width="9.1796875" style="1"/>
    <col min="15950" max="15950" width="51.1796875" style="1" customWidth="1"/>
    <col min="15951" max="15958" width="9.81640625" style="1" customWidth="1"/>
    <col min="15959" max="16384" width="9.1796875" style="1"/>
  </cols>
  <sheetData>
    <row r="1" spans="2:13" ht="14" x14ac:dyDescent="0.3">
      <c r="H1" s="3"/>
      <c r="M1" s="36" t="s">
        <v>147</v>
      </c>
    </row>
    <row r="2" spans="2:13" ht="21.75" customHeight="1" x14ac:dyDescent="0.3">
      <c r="B2" s="176" t="s">
        <v>148</v>
      </c>
      <c r="C2" s="176"/>
      <c r="D2" s="176"/>
      <c r="E2" s="176"/>
      <c r="F2" s="176"/>
      <c r="G2" s="176"/>
      <c r="H2" s="176"/>
      <c r="I2" s="176"/>
      <c r="J2" s="176"/>
      <c r="K2" s="176"/>
      <c r="L2" s="176"/>
      <c r="M2" s="176"/>
    </row>
    <row r="3" spans="2:13" x14ac:dyDescent="0.3">
      <c r="B3" s="177">
        <v>2020</v>
      </c>
      <c r="C3" s="177"/>
      <c r="D3" s="177"/>
      <c r="E3" s="177"/>
      <c r="F3" s="177"/>
      <c r="G3" s="177"/>
      <c r="H3" s="177"/>
      <c r="I3" s="177"/>
      <c r="J3" s="177"/>
      <c r="K3" s="177"/>
      <c r="L3" s="177"/>
      <c r="M3" s="177"/>
    </row>
    <row r="4" spans="2:13" ht="13.25" customHeight="1" x14ac:dyDescent="0.3">
      <c r="B4" s="102" t="s">
        <v>115</v>
      </c>
      <c r="C4" s="18"/>
      <c r="D4" s="18"/>
      <c r="E4" s="18"/>
      <c r="F4" s="11"/>
      <c r="G4" s="11"/>
      <c r="H4" s="11"/>
      <c r="I4" s="10"/>
      <c r="J4" s="10"/>
      <c r="K4" s="10"/>
      <c r="L4" s="19"/>
    </row>
    <row r="5" spans="2:13" ht="14.5" customHeight="1" x14ac:dyDescent="0.3">
      <c r="B5" s="44" t="s">
        <v>119</v>
      </c>
      <c r="C5" s="182" t="s">
        <v>0</v>
      </c>
      <c r="D5" s="181" t="s">
        <v>91</v>
      </c>
      <c r="E5" s="181" t="s">
        <v>149</v>
      </c>
      <c r="F5" s="181" t="s">
        <v>150</v>
      </c>
      <c r="G5" s="181" t="s">
        <v>90</v>
      </c>
      <c r="H5" s="181" t="s">
        <v>151</v>
      </c>
      <c r="I5" s="181" t="s">
        <v>152</v>
      </c>
      <c r="J5" s="181" t="s">
        <v>153</v>
      </c>
      <c r="K5" s="181" t="s">
        <v>154</v>
      </c>
      <c r="L5" s="181" t="s">
        <v>92</v>
      </c>
      <c r="M5" s="181" t="s">
        <v>155</v>
      </c>
    </row>
    <row r="6" spans="2:13" ht="69" customHeight="1" x14ac:dyDescent="0.3">
      <c r="B6" s="103" t="s">
        <v>46</v>
      </c>
      <c r="C6" s="182"/>
      <c r="D6" s="181" t="s">
        <v>31</v>
      </c>
      <c r="E6" s="181" t="s">
        <v>32</v>
      </c>
      <c r="F6" s="181" t="s">
        <v>33</v>
      </c>
      <c r="G6" s="181" t="s">
        <v>34</v>
      </c>
      <c r="H6" s="181" t="s">
        <v>35</v>
      </c>
      <c r="I6" s="181" t="s">
        <v>36</v>
      </c>
      <c r="J6" s="181" t="s">
        <v>37</v>
      </c>
      <c r="K6" s="181" t="s">
        <v>38</v>
      </c>
      <c r="L6" s="181" t="s">
        <v>39</v>
      </c>
      <c r="M6" s="181" t="s">
        <v>39</v>
      </c>
    </row>
    <row r="7" spans="2:13" ht="14" customHeight="1" x14ac:dyDescent="0.3">
      <c r="B7" s="105" t="s">
        <v>0</v>
      </c>
      <c r="C7" s="55">
        <v>2897030</v>
      </c>
      <c r="D7" s="55">
        <v>103419</v>
      </c>
      <c r="E7" s="55">
        <v>345335</v>
      </c>
      <c r="F7" s="55">
        <v>297072</v>
      </c>
      <c r="G7" s="55">
        <v>383007</v>
      </c>
      <c r="H7" s="55">
        <v>603239</v>
      </c>
      <c r="I7" s="55">
        <v>39008</v>
      </c>
      <c r="J7" s="55">
        <v>417445</v>
      </c>
      <c r="K7" s="55">
        <v>301449</v>
      </c>
      <c r="L7" s="55">
        <v>404917</v>
      </c>
      <c r="M7" s="55">
        <v>2139</v>
      </c>
    </row>
    <row r="8" spans="2:13" ht="14" customHeight="1" x14ac:dyDescent="0.3">
      <c r="B8" s="102" t="s">
        <v>53</v>
      </c>
      <c r="C8" s="58">
        <v>69430</v>
      </c>
      <c r="D8" s="14">
        <v>2235</v>
      </c>
      <c r="E8" s="14">
        <v>1498</v>
      </c>
      <c r="F8" s="14">
        <v>2345</v>
      </c>
      <c r="G8" s="14">
        <v>2747</v>
      </c>
      <c r="H8" s="14">
        <v>1163</v>
      </c>
      <c r="I8" s="14">
        <v>24182</v>
      </c>
      <c r="J8" s="14">
        <v>1059</v>
      </c>
      <c r="K8" s="14">
        <v>4251</v>
      </c>
      <c r="L8" s="14">
        <v>29929</v>
      </c>
      <c r="M8" s="14">
        <v>21</v>
      </c>
    </row>
    <row r="9" spans="2:13" ht="14" customHeight="1" x14ac:dyDescent="0.3">
      <c r="B9" s="102" t="s">
        <v>47</v>
      </c>
      <c r="C9" s="58">
        <v>8169</v>
      </c>
      <c r="D9" s="14">
        <v>225</v>
      </c>
      <c r="E9" s="14">
        <v>456</v>
      </c>
      <c r="F9" s="14">
        <v>610</v>
      </c>
      <c r="G9" s="14">
        <v>490</v>
      </c>
      <c r="H9" s="14">
        <v>65</v>
      </c>
      <c r="I9" s="14">
        <v>12</v>
      </c>
      <c r="J9" s="14">
        <v>1686</v>
      </c>
      <c r="K9" s="14">
        <v>3760</v>
      </c>
      <c r="L9" s="14">
        <v>864</v>
      </c>
      <c r="M9" s="14">
        <v>1</v>
      </c>
    </row>
    <row r="10" spans="2:13" ht="14" customHeight="1" x14ac:dyDescent="0.3">
      <c r="B10" s="102" t="s">
        <v>48</v>
      </c>
      <c r="C10" s="58">
        <f>+SUM(C11:C34)</f>
        <v>615619</v>
      </c>
      <c r="D10" s="14">
        <f>+SUM(D11:D34)</f>
        <v>16299</v>
      </c>
      <c r="E10" s="14">
        <f t="shared" ref="E10:M10" si="0">+SUM(E11:E34)</f>
        <v>32117</v>
      </c>
      <c r="F10" s="14">
        <f t="shared" si="0"/>
        <v>60951</v>
      </c>
      <c r="G10" s="14">
        <f t="shared" si="0"/>
        <v>56306</v>
      </c>
      <c r="H10" s="14">
        <f t="shared" si="0"/>
        <v>21178</v>
      </c>
      <c r="I10" s="14">
        <f t="shared" si="0"/>
        <v>1461</v>
      </c>
      <c r="J10" s="14">
        <f t="shared" si="0"/>
        <v>199022</v>
      </c>
      <c r="K10" s="14">
        <f t="shared" si="0"/>
        <v>165370</v>
      </c>
      <c r="L10" s="14">
        <f t="shared" si="0"/>
        <v>62671</v>
      </c>
      <c r="M10" s="14">
        <f t="shared" si="0"/>
        <v>244</v>
      </c>
    </row>
    <row r="11" spans="2:13" s="98" customFormat="1" ht="14" hidden="1" customHeight="1" outlineLevel="1" x14ac:dyDescent="0.35">
      <c r="B11" s="99" t="s">
        <v>291</v>
      </c>
      <c r="C11" s="109">
        <v>76129</v>
      </c>
      <c r="D11" s="110">
        <v>2000</v>
      </c>
      <c r="E11" s="110">
        <v>2085</v>
      </c>
      <c r="F11" s="110">
        <v>4798</v>
      </c>
      <c r="G11" s="110">
        <v>7206</v>
      </c>
      <c r="H11" s="110">
        <v>12242</v>
      </c>
      <c r="I11" s="110">
        <v>414</v>
      </c>
      <c r="J11" s="110">
        <v>23570</v>
      </c>
      <c r="K11" s="110">
        <v>11317</v>
      </c>
      <c r="L11" s="110">
        <v>12473</v>
      </c>
      <c r="M11" s="110">
        <v>24</v>
      </c>
    </row>
    <row r="12" spans="2:13" s="98" customFormat="1" ht="14" hidden="1" customHeight="1" outlineLevel="1" x14ac:dyDescent="0.35">
      <c r="B12" s="99" t="s">
        <v>292</v>
      </c>
      <c r="C12" s="109">
        <v>12928</v>
      </c>
      <c r="D12" s="110">
        <v>686</v>
      </c>
      <c r="E12" s="110">
        <v>1054</v>
      </c>
      <c r="F12" s="110">
        <v>2126</v>
      </c>
      <c r="G12" s="110">
        <v>3184</v>
      </c>
      <c r="H12" s="110">
        <v>740</v>
      </c>
      <c r="I12" s="110">
        <v>787</v>
      </c>
      <c r="J12" s="110">
        <v>370</v>
      </c>
      <c r="K12" s="110">
        <v>2413</v>
      </c>
      <c r="L12" s="110">
        <v>1562</v>
      </c>
      <c r="M12" s="110">
        <v>6</v>
      </c>
    </row>
    <row r="13" spans="2:13" s="98" customFormat="1" ht="14" hidden="1" customHeight="1" outlineLevel="1" x14ac:dyDescent="0.35">
      <c r="B13" s="99" t="s">
        <v>293</v>
      </c>
      <c r="C13" s="109">
        <v>487</v>
      </c>
      <c r="D13" s="139" t="s">
        <v>100</v>
      </c>
      <c r="E13" s="110">
        <v>35</v>
      </c>
      <c r="F13" s="110">
        <v>93</v>
      </c>
      <c r="G13" s="110">
        <v>41</v>
      </c>
      <c r="H13" s="139" t="s">
        <v>100</v>
      </c>
      <c r="I13" s="139" t="s">
        <v>100</v>
      </c>
      <c r="J13" s="110">
        <v>102</v>
      </c>
      <c r="K13" s="110">
        <v>211</v>
      </c>
      <c r="L13" s="139" t="s">
        <v>100</v>
      </c>
      <c r="M13" s="110">
        <v>5</v>
      </c>
    </row>
    <row r="14" spans="2:13" s="98" customFormat="1" ht="14" hidden="1" customHeight="1" outlineLevel="1" x14ac:dyDescent="0.35">
      <c r="B14" s="99" t="s">
        <v>294</v>
      </c>
      <c r="C14" s="109">
        <v>38791</v>
      </c>
      <c r="D14" s="110">
        <v>962</v>
      </c>
      <c r="E14" s="110">
        <v>1066</v>
      </c>
      <c r="F14" s="110">
        <v>3293</v>
      </c>
      <c r="G14" s="110">
        <v>3851</v>
      </c>
      <c r="H14" s="110">
        <v>512</v>
      </c>
      <c r="I14" s="110">
        <v>11</v>
      </c>
      <c r="J14" s="110">
        <v>7829</v>
      </c>
      <c r="K14" s="110">
        <v>18430</v>
      </c>
      <c r="L14" s="110">
        <v>2830</v>
      </c>
      <c r="M14" s="110">
        <v>7</v>
      </c>
    </row>
    <row r="15" spans="2:13" s="98" customFormat="1" ht="14" hidden="1" customHeight="1" outlineLevel="1" x14ac:dyDescent="0.35">
      <c r="B15" s="99" t="s">
        <v>295</v>
      </c>
      <c r="C15" s="109">
        <v>68260</v>
      </c>
      <c r="D15" s="110">
        <v>1265</v>
      </c>
      <c r="E15" s="110">
        <v>1158</v>
      </c>
      <c r="F15" s="110">
        <v>3461</v>
      </c>
      <c r="G15" s="110">
        <v>4534</v>
      </c>
      <c r="H15" s="110">
        <v>1358</v>
      </c>
      <c r="I15" s="110">
        <v>14</v>
      </c>
      <c r="J15" s="110">
        <v>21880</v>
      </c>
      <c r="K15" s="110">
        <v>30028</v>
      </c>
      <c r="L15" s="110">
        <v>4560</v>
      </c>
      <c r="M15" s="110">
        <v>2</v>
      </c>
    </row>
    <row r="16" spans="2:13" s="98" customFormat="1" ht="14" hidden="1" customHeight="1" outlineLevel="1" x14ac:dyDescent="0.35">
      <c r="B16" s="99" t="s">
        <v>296</v>
      </c>
      <c r="C16" s="109">
        <v>40773</v>
      </c>
      <c r="D16" s="110">
        <v>592</v>
      </c>
      <c r="E16" s="110">
        <v>431</v>
      </c>
      <c r="F16" s="110">
        <v>1723</v>
      </c>
      <c r="G16" s="110">
        <v>2379</v>
      </c>
      <c r="H16" s="110">
        <v>250</v>
      </c>
      <c r="I16" s="110">
        <v>3</v>
      </c>
      <c r="J16" s="110">
        <v>18681</v>
      </c>
      <c r="K16" s="110">
        <v>14723</v>
      </c>
      <c r="L16" s="110">
        <v>1989</v>
      </c>
      <c r="M16" s="110">
        <v>2</v>
      </c>
    </row>
    <row r="17" spans="2:13" s="98" customFormat="1" ht="14" hidden="1" customHeight="1" outlineLevel="1" x14ac:dyDescent="0.35">
      <c r="B17" s="99" t="s">
        <v>297</v>
      </c>
      <c r="C17" s="109">
        <v>23029</v>
      </c>
      <c r="D17" s="110">
        <v>740</v>
      </c>
      <c r="E17" s="110">
        <v>884</v>
      </c>
      <c r="F17" s="110">
        <v>1656</v>
      </c>
      <c r="G17" s="110">
        <v>1579</v>
      </c>
      <c r="H17" s="110">
        <v>249</v>
      </c>
      <c r="I17" s="110">
        <v>158</v>
      </c>
      <c r="J17" s="110">
        <v>12699</v>
      </c>
      <c r="K17" s="110">
        <v>1830</v>
      </c>
      <c r="L17" s="110">
        <v>3226</v>
      </c>
      <c r="M17" s="110">
        <v>8</v>
      </c>
    </row>
    <row r="18" spans="2:13" s="98" customFormat="1" ht="14" hidden="1" customHeight="1" outlineLevel="1" x14ac:dyDescent="0.35">
      <c r="B18" s="99" t="s">
        <v>298</v>
      </c>
      <c r="C18" s="109">
        <v>12739</v>
      </c>
      <c r="D18" s="110">
        <v>388</v>
      </c>
      <c r="E18" s="110">
        <v>627</v>
      </c>
      <c r="F18" s="110">
        <v>1581</v>
      </c>
      <c r="G18" s="110">
        <v>1582</v>
      </c>
      <c r="H18" s="110">
        <v>195</v>
      </c>
      <c r="I18" s="110">
        <v>3</v>
      </c>
      <c r="J18" s="110">
        <v>1430</v>
      </c>
      <c r="K18" s="110">
        <v>5727</v>
      </c>
      <c r="L18" s="110">
        <v>1189</v>
      </c>
      <c r="M18" s="110">
        <v>17</v>
      </c>
    </row>
    <row r="19" spans="2:13" s="98" customFormat="1" ht="14" hidden="1" customHeight="1" outlineLevel="1" x14ac:dyDescent="0.35">
      <c r="B19" s="99" t="s">
        <v>299</v>
      </c>
      <c r="C19" s="109">
        <v>10733</v>
      </c>
      <c r="D19" s="110">
        <v>460</v>
      </c>
      <c r="E19" s="110">
        <v>788</v>
      </c>
      <c r="F19" s="110">
        <v>1143</v>
      </c>
      <c r="G19" s="110">
        <v>1510</v>
      </c>
      <c r="H19" s="110">
        <v>358</v>
      </c>
      <c r="I19" s="110">
        <v>4</v>
      </c>
      <c r="J19" s="110">
        <v>4946</v>
      </c>
      <c r="K19" s="110">
        <v>708</v>
      </c>
      <c r="L19" s="110">
        <v>812</v>
      </c>
      <c r="M19" s="110">
        <v>4</v>
      </c>
    </row>
    <row r="20" spans="2:13" s="98" customFormat="1" ht="14" hidden="1" customHeight="1" outlineLevel="1" x14ac:dyDescent="0.35">
      <c r="B20" s="99" t="s">
        <v>300</v>
      </c>
      <c r="C20" s="109">
        <v>1599</v>
      </c>
      <c r="D20" s="110">
        <v>30</v>
      </c>
      <c r="E20" s="110">
        <v>369</v>
      </c>
      <c r="F20" s="110">
        <v>478</v>
      </c>
      <c r="G20" s="110">
        <v>126</v>
      </c>
      <c r="H20" s="110">
        <v>1</v>
      </c>
      <c r="I20" s="139" t="s">
        <v>100</v>
      </c>
      <c r="J20" s="110">
        <v>5</v>
      </c>
      <c r="K20" s="110">
        <v>579</v>
      </c>
      <c r="L20" s="110">
        <v>11</v>
      </c>
      <c r="M20" s="139" t="s">
        <v>100</v>
      </c>
    </row>
    <row r="21" spans="2:13" s="98" customFormat="1" ht="14" hidden="1" customHeight="1" outlineLevel="1" x14ac:dyDescent="0.35">
      <c r="B21" s="99" t="s">
        <v>301</v>
      </c>
      <c r="C21" s="109">
        <v>11741</v>
      </c>
      <c r="D21" s="110">
        <v>506</v>
      </c>
      <c r="E21" s="110">
        <v>1414</v>
      </c>
      <c r="F21" s="110">
        <v>3146</v>
      </c>
      <c r="G21" s="110">
        <v>1680</v>
      </c>
      <c r="H21" s="110">
        <v>685</v>
      </c>
      <c r="I21" s="110">
        <v>8</v>
      </c>
      <c r="J21" s="110">
        <v>447</v>
      </c>
      <c r="K21" s="110">
        <v>2336</v>
      </c>
      <c r="L21" s="110">
        <v>1507</v>
      </c>
      <c r="M21" s="110">
        <v>12</v>
      </c>
    </row>
    <row r="22" spans="2:13" s="98" customFormat="1" ht="14" hidden="1" customHeight="1" outlineLevel="1" x14ac:dyDescent="0.35">
      <c r="B22" s="99" t="s">
        <v>302</v>
      </c>
      <c r="C22" s="109">
        <v>9325</v>
      </c>
      <c r="D22" s="110">
        <v>360</v>
      </c>
      <c r="E22" s="110">
        <v>2374</v>
      </c>
      <c r="F22" s="110">
        <v>1899</v>
      </c>
      <c r="G22" s="110">
        <v>990</v>
      </c>
      <c r="H22" s="110">
        <v>147</v>
      </c>
      <c r="I22" s="110">
        <v>4</v>
      </c>
      <c r="J22" s="110">
        <v>347</v>
      </c>
      <c r="K22" s="110">
        <v>1406</v>
      </c>
      <c r="L22" s="110">
        <v>1773</v>
      </c>
      <c r="M22" s="110">
        <v>25</v>
      </c>
    </row>
    <row r="23" spans="2:13" s="98" customFormat="1" ht="14" hidden="1" customHeight="1" outlineLevel="1" x14ac:dyDescent="0.35">
      <c r="B23" s="99" t="s">
        <v>303</v>
      </c>
      <c r="C23" s="109">
        <v>29428</v>
      </c>
      <c r="D23" s="110">
        <v>800</v>
      </c>
      <c r="E23" s="110">
        <v>1635</v>
      </c>
      <c r="F23" s="110">
        <v>2787</v>
      </c>
      <c r="G23" s="110">
        <v>2951</v>
      </c>
      <c r="H23" s="110">
        <v>347</v>
      </c>
      <c r="I23" s="110">
        <v>3</v>
      </c>
      <c r="J23" s="110">
        <v>2342</v>
      </c>
      <c r="K23" s="110">
        <v>15627</v>
      </c>
      <c r="L23" s="110">
        <v>2930</v>
      </c>
      <c r="M23" s="110">
        <v>6</v>
      </c>
    </row>
    <row r="24" spans="2:13" s="98" customFormat="1" ht="14" hidden="1" customHeight="1" outlineLevel="1" x14ac:dyDescent="0.35">
      <c r="B24" s="99" t="s">
        <v>304</v>
      </c>
      <c r="C24" s="109">
        <v>37172</v>
      </c>
      <c r="D24" s="110">
        <v>1052</v>
      </c>
      <c r="E24" s="110">
        <v>1368</v>
      </c>
      <c r="F24" s="110">
        <v>3259</v>
      </c>
      <c r="G24" s="110">
        <v>3408</v>
      </c>
      <c r="H24" s="110">
        <v>644</v>
      </c>
      <c r="I24" s="110">
        <v>9</v>
      </c>
      <c r="J24" s="110">
        <v>12136</v>
      </c>
      <c r="K24" s="110">
        <v>9922</v>
      </c>
      <c r="L24" s="110">
        <v>5362</v>
      </c>
      <c r="M24" s="110">
        <v>12</v>
      </c>
    </row>
    <row r="25" spans="2:13" s="98" customFormat="1" ht="14" hidden="1" customHeight="1" outlineLevel="1" x14ac:dyDescent="0.35">
      <c r="B25" s="99" t="s">
        <v>305</v>
      </c>
      <c r="C25" s="109">
        <v>8615</v>
      </c>
      <c r="D25" s="110">
        <v>213</v>
      </c>
      <c r="E25" s="110">
        <v>508</v>
      </c>
      <c r="F25" s="110">
        <v>1120</v>
      </c>
      <c r="G25" s="110">
        <v>792</v>
      </c>
      <c r="H25" s="110">
        <v>101</v>
      </c>
      <c r="I25" s="110">
        <v>1</v>
      </c>
      <c r="J25" s="110">
        <v>2775</v>
      </c>
      <c r="K25" s="110">
        <v>1643</v>
      </c>
      <c r="L25" s="110">
        <v>1457</v>
      </c>
      <c r="M25" s="110">
        <v>5</v>
      </c>
    </row>
    <row r="26" spans="2:13" s="98" customFormat="1" ht="14" hidden="1" customHeight="1" outlineLevel="1" x14ac:dyDescent="0.35">
      <c r="B26" s="99" t="s">
        <v>306</v>
      </c>
      <c r="C26" s="109">
        <v>75920</v>
      </c>
      <c r="D26" s="110">
        <v>2332</v>
      </c>
      <c r="E26" s="110">
        <v>3418</v>
      </c>
      <c r="F26" s="110">
        <v>8068</v>
      </c>
      <c r="G26" s="110">
        <v>6753</v>
      </c>
      <c r="H26" s="110">
        <v>852</v>
      </c>
      <c r="I26" s="110">
        <v>17</v>
      </c>
      <c r="J26" s="110">
        <v>39030</v>
      </c>
      <c r="K26" s="110">
        <v>7536</v>
      </c>
      <c r="L26" s="110">
        <v>7903</v>
      </c>
      <c r="M26" s="110">
        <v>11</v>
      </c>
    </row>
    <row r="27" spans="2:13" s="98" customFormat="1" ht="14" hidden="1" customHeight="1" outlineLevel="1" x14ac:dyDescent="0.35">
      <c r="B27" s="99" t="s">
        <v>307</v>
      </c>
      <c r="C27" s="109">
        <v>12379</v>
      </c>
      <c r="D27" s="110">
        <v>303</v>
      </c>
      <c r="E27" s="110">
        <v>2782</v>
      </c>
      <c r="F27" s="110">
        <v>1945</v>
      </c>
      <c r="G27" s="110">
        <v>980</v>
      </c>
      <c r="H27" s="110">
        <v>76</v>
      </c>
      <c r="I27" s="110">
        <v>1</v>
      </c>
      <c r="J27" s="110">
        <v>1293</v>
      </c>
      <c r="K27" s="110">
        <v>4630</v>
      </c>
      <c r="L27" s="110">
        <v>363</v>
      </c>
      <c r="M27" s="110">
        <v>6</v>
      </c>
    </row>
    <row r="28" spans="2:13" s="98" customFormat="1" ht="14" hidden="1" customHeight="1" outlineLevel="1" x14ac:dyDescent="0.35">
      <c r="B28" s="99" t="s">
        <v>308</v>
      </c>
      <c r="C28" s="109">
        <v>18815</v>
      </c>
      <c r="D28" s="110">
        <v>420</v>
      </c>
      <c r="E28" s="110">
        <v>3468</v>
      </c>
      <c r="F28" s="110">
        <v>3312</v>
      </c>
      <c r="G28" s="110">
        <v>1822</v>
      </c>
      <c r="H28" s="110">
        <v>190</v>
      </c>
      <c r="I28" s="110">
        <v>1</v>
      </c>
      <c r="J28" s="110">
        <v>3898</v>
      </c>
      <c r="K28" s="110">
        <v>4707</v>
      </c>
      <c r="L28" s="110">
        <v>947</v>
      </c>
      <c r="M28" s="110">
        <v>50</v>
      </c>
    </row>
    <row r="29" spans="2:13" s="98" customFormat="1" ht="14" hidden="1" customHeight="1" outlineLevel="1" x14ac:dyDescent="0.35">
      <c r="B29" s="99" t="s">
        <v>309</v>
      </c>
      <c r="C29" s="109">
        <v>22721</v>
      </c>
      <c r="D29" s="110">
        <v>671</v>
      </c>
      <c r="E29" s="110">
        <v>1726</v>
      </c>
      <c r="F29" s="110">
        <v>3172</v>
      </c>
      <c r="G29" s="110">
        <v>2263</v>
      </c>
      <c r="H29" s="110">
        <v>355</v>
      </c>
      <c r="I29" s="110">
        <v>2</v>
      </c>
      <c r="J29" s="110">
        <v>8850</v>
      </c>
      <c r="K29" s="110">
        <v>3588</v>
      </c>
      <c r="L29" s="110">
        <v>2091</v>
      </c>
      <c r="M29" s="110">
        <v>3</v>
      </c>
    </row>
    <row r="30" spans="2:13" s="98" customFormat="1" ht="14" hidden="1" customHeight="1" outlineLevel="1" x14ac:dyDescent="0.35">
      <c r="B30" s="99" t="s">
        <v>310</v>
      </c>
      <c r="C30" s="109">
        <v>39350</v>
      </c>
      <c r="D30" s="110">
        <v>630</v>
      </c>
      <c r="E30" s="110">
        <v>1678</v>
      </c>
      <c r="F30" s="110">
        <v>4358</v>
      </c>
      <c r="G30" s="110">
        <v>3209</v>
      </c>
      <c r="H30" s="110">
        <v>110</v>
      </c>
      <c r="I30" s="110">
        <v>1</v>
      </c>
      <c r="J30" s="110">
        <v>8489</v>
      </c>
      <c r="K30" s="110">
        <v>19538</v>
      </c>
      <c r="L30" s="110">
        <v>1329</v>
      </c>
      <c r="M30" s="110">
        <v>8</v>
      </c>
    </row>
    <row r="31" spans="2:13" s="98" customFormat="1" ht="14" hidden="1" customHeight="1" outlineLevel="1" x14ac:dyDescent="0.35">
      <c r="B31" s="99" t="s">
        <v>311</v>
      </c>
      <c r="C31" s="109">
        <v>5450</v>
      </c>
      <c r="D31" s="110">
        <v>148</v>
      </c>
      <c r="E31" s="110">
        <v>335</v>
      </c>
      <c r="F31" s="110">
        <v>506</v>
      </c>
      <c r="G31" s="110">
        <v>381</v>
      </c>
      <c r="H31" s="110">
        <v>44</v>
      </c>
      <c r="I31" s="139" t="s">
        <v>100</v>
      </c>
      <c r="J31" s="110">
        <v>1605</v>
      </c>
      <c r="K31" s="110">
        <v>1742</v>
      </c>
      <c r="L31" s="110">
        <v>680</v>
      </c>
      <c r="M31" s="110">
        <v>9</v>
      </c>
    </row>
    <row r="32" spans="2:13" s="98" customFormat="1" ht="14" hidden="1" customHeight="1" outlineLevel="1" x14ac:dyDescent="0.35">
      <c r="B32" s="99" t="s">
        <v>312</v>
      </c>
      <c r="C32" s="109">
        <v>28443</v>
      </c>
      <c r="D32" s="110">
        <v>804</v>
      </c>
      <c r="E32" s="110">
        <v>698</v>
      </c>
      <c r="F32" s="110">
        <v>1849</v>
      </c>
      <c r="G32" s="110">
        <v>2041</v>
      </c>
      <c r="H32" s="110">
        <v>479</v>
      </c>
      <c r="I32" s="110">
        <v>7</v>
      </c>
      <c r="J32" s="110">
        <v>15824</v>
      </c>
      <c r="K32" s="110">
        <v>3363</v>
      </c>
      <c r="L32" s="110">
        <v>3373</v>
      </c>
      <c r="M32" s="110">
        <v>5</v>
      </c>
    </row>
    <row r="33" spans="2:13" s="98" customFormat="1" ht="14" hidden="1" customHeight="1" outlineLevel="1" x14ac:dyDescent="0.35">
      <c r="B33" s="99" t="s">
        <v>313</v>
      </c>
      <c r="C33" s="109">
        <v>12132</v>
      </c>
      <c r="D33" s="110">
        <v>382</v>
      </c>
      <c r="E33" s="110">
        <v>591</v>
      </c>
      <c r="F33" s="110">
        <v>1891</v>
      </c>
      <c r="G33" s="110">
        <v>1339</v>
      </c>
      <c r="H33" s="110">
        <v>284</v>
      </c>
      <c r="I33" s="110">
        <v>4</v>
      </c>
      <c r="J33" s="110">
        <v>3118</v>
      </c>
      <c r="K33" s="110">
        <v>2598</v>
      </c>
      <c r="L33" s="110">
        <v>1914</v>
      </c>
      <c r="M33" s="110">
        <v>11</v>
      </c>
    </row>
    <row r="34" spans="2:13" s="98" customFormat="1" ht="14" hidden="1" customHeight="1" outlineLevel="1" x14ac:dyDescent="0.35">
      <c r="B34" s="99" t="s">
        <v>314</v>
      </c>
      <c r="C34" s="109">
        <v>18660</v>
      </c>
      <c r="D34" s="110">
        <v>555</v>
      </c>
      <c r="E34" s="110">
        <v>1625</v>
      </c>
      <c r="F34" s="110">
        <v>3287</v>
      </c>
      <c r="G34" s="110">
        <v>1705</v>
      </c>
      <c r="H34" s="110">
        <v>959</v>
      </c>
      <c r="I34" s="110">
        <v>9</v>
      </c>
      <c r="J34" s="110">
        <v>7356</v>
      </c>
      <c r="K34" s="110">
        <v>768</v>
      </c>
      <c r="L34" s="110">
        <v>2390</v>
      </c>
      <c r="M34" s="110">
        <v>6</v>
      </c>
    </row>
    <row r="35" spans="2:13" ht="14" customHeight="1" collapsed="1" x14ac:dyDescent="0.3">
      <c r="B35" s="100" t="s">
        <v>57</v>
      </c>
      <c r="C35" s="61">
        <v>6673</v>
      </c>
      <c r="D35" s="78">
        <v>252</v>
      </c>
      <c r="E35" s="78">
        <v>2389</v>
      </c>
      <c r="F35" s="78">
        <v>1991</v>
      </c>
      <c r="G35" s="78">
        <v>530</v>
      </c>
      <c r="H35" s="78">
        <v>54</v>
      </c>
      <c r="I35" s="161" t="s">
        <v>100</v>
      </c>
      <c r="J35" s="78">
        <v>1245</v>
      </c>
      <c r="K35" s="78">
        <v>60</v>
      </c>
      <c r="L35" s="78">
        <v>147</v>
      </c>
      <c r="M35" s="78">
        <v>5</v>
      </c>
    </row>
    <row r="36" spans="2:13" ht="14" customHeight="1" x14ac:dyDescent="0.3">
      <c r="B36" s="100" t="s">
        <v>58</v>
      </c>
      <c r="C36" s="61">
        <v>25739</v>
      </c>
      <c r="D36" s="78">
        <v>516</v>
      </c>
      <c r="E36" s="78">
        <v>2435</v>
      </c>
      <c r="F36" s="78">
        <v>3960</v>
      </c>
      <c r="G36" s="78">
        <v>2813</v>
      </c>
      <c r="H36" s="78">
        <v>434</v>
      </c>
      <c r="I36" s="78">
        <v>389</v>
      </c>
      <c r="J36" s="78">
        <v>1961</v>
      </c>
      <c r="K36" s="78">
        <v>3894</v>
      </c>
      <c r="L36" s="78">
        <v>9308</v>
      </c>
      <c r="M36" s="78">
        <v>29</v>
      </c>
    </row>
    <row r="37" spans="2:13" ht="14" customHeight="1" x14ac:dyDescent="0.3">
      <c r="B37" s="102" t="s">
        <v>49</v>
      </c>
      <c r="C37" s="61">
        <v>233037</v>
      </c>
      <c r="D37" s="78">
        <v>7134</v>
      </c>
      <c r="E37" s="78">
        <v>15508</v>
      </c>
      <c r="F37" s="78">
        <v>23521</v>
      </c>
      <c r="G37" s="78">
        <v>13544</v>
      </c>
      <c r="H37" s="78">
        <v>2529</v>
      </c>
      <c r="I37" s="78">
        <v>713</v>
      </c>
      <c r="J37" s="78">
        <v>120369</v>
      </c>
      <c r="K37" s="78">
        <v>15042</v>
      </c>
      <c r="L37" s="78">
        <v>34616</v>
      </c>
      <c r="M37" s="78">
        <v>61</v>
      </c>
    </row>
    <row r="38" spans="2:13" x14ac:dyDescent="0.3">
      <c r="B38" s="100" t="s">
        <v>50</v>
      </c>
      <c r="C38" s="60">
        <f>+C39+C40+C41</f>
        <v>527777</v>
      </c>
      <c r="D38" s="77">
        <f>+D39+D40+D41</f>
        <v>22641</v>
      </c>
      <c r="E38" s="77">
        <f t="shared" ref="E38:M38" si="1">+E39+E40+E41</f>
        <v>31255</v>
      </c>
      <c r="F38" s="77">
        <f t="shared" si="1"/>
        <v>47021</v>
      </c>
      <c r="G38" s="77">
        <f t="shared" si="1"/>
        <v>75113</v>
      </c>
      <c r="H38" s="77">
        <f t="shared" si="1"/>
        <v>233786</v>
      </c>
      <c r="I38" s="77">
        <f t="shared" si="1"/>
        <v>1991</v>
      </c>
      <c r="J38" s="77">
        <f t="shared" si="1"/>
        <v>55453</v>
      </c>
      <c r="K38" s="77">
        <f t="shared" si="1"/>
        <v>18996</v>
      </c>
      <c r="L38" s="77">
        <f t="shared" si="1"/>
        <v>41339</v>
      </c>
      <c r="M38" s="77">
        <f t="shared" si="1"/>
        <v>182</v>
      </c>
    </row>
    <row r="39" spans="2:13" ht="14" hidden="1" customHeight="1" outlineLevel="1" x14ac:dyDescent="0.3">
      <c r="B39" s="99" t="s">
        <v>315</v>
      </c>
      <c r="C39" s="111">
        <v>67758</v>
      </c>
      <c r="D39" s="112">
        <v>3240</v>
      </c>
      <c r="E39" s="112">
        <v>1198</v>
      </c>
      <c r="F39" s="112">
        <v>4921</v>
      </c>
      <c r="G39" s="112">
        <v>13306</v>
      </c>
      <c r="H39" s="112">
        <v>10788</v>
      </c>
      <c r="I39" s="112">
        <v>14</v>
      </c>
      <c r="J39" s="112">
        <v>26734</v>
      </c>
      <c r="K39" s="112">
        <v>2255</v>
      </c>
      <c r="L39" s="112">
        <v>5297</v>
      </c>
      <c r="M39" s="112">
        <v>5</v>
      </c>
    </row>
    <row r="40" spans="2:13" ht="14" hidden="1" customHeight="1" outlineLevel="1" x14ac:dyDescent="0.3">
      <c r="B40" s="99" t="s">
        <v>316</v>
      </c>
      <c r="C40" s="111">
        <v>159890</v>
      </c>
      <c r="D40" s="112">
        <v>10023</v>
      </c>
      <c r="E40" s="112">
        <v>15628</v>
      </c>
      <c r="F40" s="112">
        <v>21144</v>
      </c>
      <c r="G40" s="112">
        <v>38938</v>
      </c>
      <c r="H40" s="112">
        <v>31770</v>
      </c>
      <c r="I40" s="112">
        <v>1369</v>
      </c>
      <c r="J40" s="112">
        <v>10611</v>
      </c>
      <c r="K40" s="112">
        <v>12831</v>
      </c>
      <c r="L40" s="112">
        <v>17453</v>
      </c>
      <c r="M40" s="112">
        <v>123</v>
      </c>
    </row>
    <row r="41" spans="2:13" ht="14" hidden="1" customHeight="1" outlineLevel="1" x14ac:dyDescent="0.3">
      <c r="B41" s="99" t="s">
        <v>317</v>
      </c>
      <c r="C41" s="111">
        <v>300129</v>
      </c>
      <c r="D41" s="112">
        <v>9378</v>
      </c>
      <c r="E41" s="112">
        <v>14429</v>
      </c>
      <c r="F41" s="112">
        <v>20956</v>
      </c>
      <c r="G41" s="112">
        <v>22869</v>
      </c>
      <c r="H41" s="112">
        <v>191228</v>
      </c>
      <c r="I41" s="112">
        <v>608</v>
      </c>
      <c r="J41" s="112">
        <v>18108</v>
      </c>
      <c r="K41" s="112">
        <v>3910</v>
      </c>
      <c r="L41" s="112">
        <v>18589</v>
      </c>
      <c r="M41" s="112">
        <v>54</v>
      </c>
    </row>
    <row r="42" spans="2:13" ht="14" customHeight="1" collapsed="1" x14ac:dyDescent="0.3">
      <c r="B42" s="102" t="s">
        <v>51</v>
      </c>
      <c r="C42" s="58">
        <v>146910</v>
      </c>
      <c r="D42" s="14">
        <v>3212</v>
      </c>
      <c r="E42" s="14">
        <v>5590</v>
      </c>
      <c r="F42" s="14">
        <v>11568</v>
      </c>
      <c r="G42" s="14">
        <v>32015</v>
      </c>
      <c r="H42" s="14">
        <v>10276</v>
      </c>
      <c r="I42" s="14">
        <v>181</v>
      </c>
      <c r="J42" s="14">
        <v>6108</v>
      </c>
      <c r="K42" s="14">
        <v>68954</v>
      </c>
      <c r="L42" s="14">
        <v>8951</v>
      </c>
      <c r="M42" s="14">
        <v>55</v>
      </c>
    </row>
    <row r="43" spans="2:13" ht="14" customHeight="1" x14ac:dyDescent="0.3">
      <c r="B43" s="102" t="s">
        <v>52</v>
      </c>
      <c r="C43" s="58">
        <v>211690</v>
      </c>
      <c r="D43" s="14">
        <v>8247</v>
      </c>
      <c r="E43" s="14">
        <v>2010</v>
      </c>
      <c r="F43" s="14">
        <v>6416</v>
      </c>
      <c r="G43" s="14">
        <v>14589</v>
      </c>
      <c r="H43" s="14">
        <v>124670</v>
      </c>
      <c r="I43" s="14">
        <v>684</v>
      </c>
      <c r="J43" s="14">
        <v>4692</v>
      </c>
      <c r="K43" s="14">
        <v>1071</v>
      </c>
      <c r="L43" s="14">
        <v>49281</v>
      </c>
      <c r="M43" s="14">
        <v>30</v>
      </c>
    </row>
    <row r="44" spans="2:13" ht="14" customHeight="1" x14ac:dyDescent="0.3">
      <c r="B44" s="102" t="s">
        <v>61</v>
      </c>
      <c r="C44" s="58">
        <v>102523</v>
      </c>
      <c r="D44" s="14">
        <v>5341</v>
      </c>
      <c r="E44" s="14">
        <v>59583</v>
      </c>
      <c r="F44" s="14">
        <v>22286</v>
      </c>
      <c r="G44" s="14">
        <v>9628</v>
      </c>
      <c r="H44" s="14">
        <v>1621</v>
      </c>
      <c r="I44" s="14">
        <v>10</v>
      </c>
      <c r="J44" s="14">
        <v>981</v>
      </c>
      <c r="K44" s="14">
        <v>152</v>
      </c>
      <c r="L44" s="14">
        <v>2812</v>
      </c>
      <c r="M44" s="14">
        <v>109</v>
      </c>
    </row>
    <row r="45" spans="2:13" ht="14" customHeight="1" x14ac:dyDescent="0.3">
      <c r="B45" s="102" t="s">
        <v>60</v>
      </c>
      <c r="C45" s="58">
        <v>76065</v>
      </c>
      <c r="D45" s="14">
        <v>11112</v>
      </c>
      <c r="E45" s="14">
        <v>12757</v>
      </c>
      <c r="F45" s="14">
        <v>18281</v>
      </c>
      <c r="G45" s="14">
        <v>31389</v>
      </c>
      <c r="H45" s="14">
        <v>1040</v>
      </c>
      <c r="I45" s="14">
        <v>3</v>
      </c>
      <c r="J45" s="14">
        <v>69</v>
      </c>
      <c r="K45" s="14">
        <v>104</v>
      </c>
      <c r="L45" s="14">
        <v>1235</v>
      </c>
      <c r="M45" s="14">
        <v>75</v>
      </c>
    </row>
    <row r="46" spans="2:13" ht="14" customHeight="1" x14ac:dyDescent="0.3">
      <c r="B46" s="102" t="s">
        <v>59</v>
      </c>
      <c r="C46" s="58">
        <v>25552</v>
      </c>
      <c r="D46" s="14">
        <v>2785</v>
      </c>
      <c r="E46" s="14">
        <v>2549</v>
      </c>
      <c r="F46" s="14">
        <v>3962</v>
      </c>
      <c r="G46" s="14">
        <v>6776</v>
      </c>
      <c r="H46" s="14">
        <v>2297</v>
      </c>
      <c r="I46" s="14">
        <v>425</v>
      </c>
      <c r="J46" s="14">
        <v>1754</v>
      </c>
      <c r="K46" s="14">
        <v>290</v>
      </c>
      <c r="L46" s="14">
        <v>4699</v>
      </c>
      <c r="M46" s="14">
        <v>15</v>
      </c>
    </row>
    <row r="47" spans="2:13" ht="14" customHeight="1" x14ac:dyDescent="0.3">
      <c r="B47" s="102" t="s">
        <v>62</v>
      </c>
      <c r="C47" s="58">
        <v>134165</v>
      </c>
      <c r="D47" s="14">
        <v>7742</v>
      </c>
      <c r="E47" s="14">
        <v>49638</v>
      </c>
      <c r="F47" s="14">
        <v>30375</v>
      </c>
      <c r="G47" s="14">
        <v>30226</v>
      </c>
      <c r="H47" s="14">
        <v>3155</v>
      </c>
      <c r="I47" s="14">
        <v>246</v>
      </c>
      <c r="J47" s="14">
        <v>3945</v>
      </c>
      <c r="K47" s="14">
        <v>1395</v>
      </c>
      <c r="L47" s="14">
        <v>6956</v>
      </c>
      <c r="M47" s="14">
        <v>487</v>
      </c>
    </row>
    <row r="48" spans="2:13" ht="14" customHeight="1" x14ac:dyDescent="0.3">
      <c r="B48" s="102" t="s">
        <v>63</v>
      </c>
      <c r="C48" s="58">
        <v>276951</v>
      </c>
      <c r="D48" s="14">
        <v>3378</v>
      </c>
      <c r="E48" s="14">
        <v>10104</v>
      </c>
      <c r="F48" s="14">
        <v>15202</v>
      </c>
      <c r="G48" s="14">
        <v>59246</v>
      </c>
      <c r="H48" s="14">
        <v>53473</v>
      </c>
      <c r="I48" s="14">
        <v>6780</v>
      </c>
      <c r="J48" s="14">
        <v>15558</v>
      </c>
      <c r="K48" s="14">
        <v>11488</v>
      </c>
      <c r="L48" s="14">
        <v>101552</v>
      </c>
      <c r="M48" s="14">
        <v>170</v>
      </c>
    </row>
    <row r="49" spans="2:13" ht="14" customHeight="1" x14ac:dyDescent="0.3">
      <c r="B49" s="102" t="s">
        <v>69</v>
      </c>
      <c r="C49" s="58">
        <v>12427</v>
      </c>
      <c r="D49" s="14">
        <v>158</v>
      </c>
      <c r="E49" s="14">
        <v>746</v>
      </c>
      <c r="F49" s="14">
        <v>1174</v>
      </c>
      <c r="G49" s="14">
        <v>1433</v>
      </c>
      <c r="H49" s="14">
        <v>6578</v>
      </c>
      <c r="I49" s="14">
        <v>24</v>
      </c>
      <c r="J49" s="14">
        <v>122</v>
      </c>
      <c r="K49" s="14">
        <v>1078</v>
      </c>
      <c r="L49" s="14">
        <v>1025</v>
      </c>
      <c r="M49" s="14">
        <v>89</v>
      </c>
    </row>
    <row r="50" spans="2:13" ht="14" customHeight="1" x14ac:dyDescent="0.3">
      <c r="B50" s="102" t="s">
        <v>64</v>
      </c>
      <c r="C50" s="58">
        <v>57076</v>
      </c>
      <c r="D50" s="14">
        <v>1919</v>
      </c>
      <c r="E50" s="14">
        <v>26792</v>
      </c>
      <c r="F50" s="14">
        <v>3382</v>
      </c>
      <c r="G50" s="14">
        <v>5886</v>
      </c>
      <c r="H50" s="14">
        <v>12388</v>
      </c>
      <c r="I50" s="14">
        <v>93</v>
      </c>
      <c r="J50" s="14">
        <v>238</v>
      </c>
      <c r="K50" s="14">
        <v>422</v>
      </c>
      <c r="L50" s="14">
        <v>5740</v>
      </c>
      <c r="M50" s="14">
        <v>216</v>
      </c>
    </row>
    <row r="51" spans="2:13" ht="14" customHeight="1" x14ac:dyDescent="0.3">
      <c r="B51" s="102" t="s">
        <v>65</v>
      </c>
      <c r="C51" s="58">
        <v>280103</v>
      </c>
      <c r="D51" s="14">
        <v>6150</v>
      </c>
      <c r="E51" s="14">
        <v>74466</v>
      </c>
      <c r="F51" s="14">
        <v>30400</v>
      </c>
      <c r="G51" s="14">
        <v>26653</v>
      </c>
      <c r="H51" s="14">
        <v>104543</v>
      </c>
      <c r="I51" s="14">
        <v>395</v>
      </c>
      <c r="J51" s="14">
        <v>1170</v>
      </c>
      <c r="K51" s="14">
        <v>2935</v>
      </c>
      <c r="L51" s="14">
        <v>33179</v>
      </c>
      <c r="M51" s="14">
        <v>212</v>
      </c>
    </row>
    <row r="52" spans="2:13" ht="14" customHeight="1" x14ac:dyDescent="0.3">
      <c r="B52" s="102" t="s">
        <v>66</v>
      </c>
      <c r="C52" s="58">
        <v>25915</v>
      </c>
      <c r="D52" s="14">
        <v>1625</v>
      </c>
      <c r="E52" s="14">
        <v>3396</v>
      </c>
      <c r="F52" s="14">
        <v>7018</v>
      </c>
      <c r="G52" s="14">
        <v>5197</v>
      </c>
      <c r="H52" s="14">
        <v>3614</v>
      </c>
      <c r="I52" s="14">
        <v>433</v>
      </c>
      <c r="J52" s="14">
        <v>715</v>
      </c>
      <c r="K52" s="14">
        <v>933</v>
      </c>
      <c r="L52" s="14">
        <v>2937</v>
      </c>
      <c r="M52" s="14">
        <v>47</v>
      </c>
    </row>
    <row r="53" spans="2:13" ht="14" customHeight="1" x14ac:dyDescent="0.3">
      <c r="B53" s="102" t="s">
        <v>67</v>
      </c>
      <c r="C53" s="58">
        <v>61092</v>
      </c>
      <c r="D53" s="14">
        <v>2442</v>
      </c>
      <c r="E53" s="14">
        <v>12038</v>
      </c>
      <c r="F53" s="14">
        <v>6582</v>
      </c>
      <c r="G53" s="14">
        <v>8397</v>
      </c>
      <c r="H53" s="14">
        <v>20367</v>
      </c>
      <c r="I53" s="14">
        <v>986</v>
      </c>
      <c r="J53" s="14">
        <v>1298</v>
      </c>
      <c r="K53" s="14">
        <v>1241</v>
      </c>
      <c r="L53" s="14">
        <v>7650</v>
      </c>
      <c r="M53" s="14">
        <v>91</v>
      </c>
    </row>
    <row r="54" spans="2:13" ht="14" customHeight="1" x14ac:dyDescent="0.3">
      <c r="B54" s="104" t="s">
        <v>68</v>
      </c>
      <c r="C54" s="153">
        <v>117</v>
      </c>
      <c r="D54" s="154">
        <v>6</v>
      </c>
      <c r="E54" s="154">
        <v>8</v>
      </c>
      <c r="F54" s="154">
        <v>27</v>
      </c>
      <c r="G54" s="154">
        <v>29</v>
      </c>
      <c r="H54" s="154">
        <v>8</v>
      </c>
      <c r="I54" s="46" t="s">
        <v>100</v>
      </c>
      <c r="J54" s="46" t="s">
        <v>100</v>
      </c>
      <c r="K54" s="154">
        <v>13</v>
      </c>
      <c r="L54" s="154">
        <v>26</v>
      </c>
      <c r="M54" s="46" t="s">
        <v>100</v>
      </c>
    </row>
    <row r="55" spans="2:13" ht="6" customHeight="1" x14ac:dyDescent="0.3"/>
    <row r="56" spans="2:13" x14ac:dyDescent="0.3">
      <c r="C56" s="9"/>
    </row>
    <row r="57" spans="2:13" x14ac:dyDescent="0.3">
      <c r="B57" s="107"/>
    </row>
  </sheetData>
  <mergeCells count="13">
    <mergeCell ref="M5:M6"/>
    <mergeCell ref="B2:M2"/>
    <mergeCell ref="B3:M3"/>
    <mergeCell ref="C5:C6"/>
    <mergeCell ref="D5:D6"/>
    <mergeCell ref="E5:E6"/>
    <mergeCell ref="F5:F6"/>
    <mergeCell ref="G5:G6"/>
    <mergeCell ref="H5:H6"/>
    <mergeCell ref="I5:I6"/>
    <mergeCell ref="J5:J6"/>
    <mergeCell ref="K5:K6"/>
    <mergeCell ref="L5:L6"/>
  </mergeCells>
  <printOptions horizontalCentered="1"/>
  <pageMargins left="0.11811023622047245" right="0.19685039370078741" top="1.1417322834645669" bottom="0.74803149606299213" header="0.31496062992125984" footer="0.31496062992125984"/>
  <pageSetup paperSize="9" scale="8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7"/>
  <sheetViews>
    <sheetView workbookViewId="0"/>
  </sheetViews>
  <sheetFormatPr defaultColWidth="9.1796875" defaultRowHeight="12.5" outlineLevelRow="1" x14ac:dyDescent="0.3"/>
  <cols>
    <col min="1" max="1" width="3.90625" style="1" customWidth="1"/>
    <col min="2" max="2" width="61.1796875" style="101" customWidth="1"/>
    <col min="3" max="4" width="8.54296875" style="3" customWidth="1"/>
    <col min="5" max="6" width="9.54296875" style="3" customWidth="1"/>
    <col min="7" max="7" width="10.81640625" style="3" customWidth="1"/>
    <col min="8" max="8" width="11.54296875" style="3" customWidth="1"/>
    <col min="9" max="9" width="4.81640625" style="1" customWidth="1"/>
    <col min="10" max="95" width="9.1796875" style="1"/>
    <col min="96" max="96" width="51.1796875" style="1" customWidth="1"/>
    <col min="97" max="104" width="9.81640625" style="1" customWidth="1"/>
    <col min="105" max="351" width="9.1796875" style="1"/>
    <col min="352" max="352" width="51.1796875" style="1" customWidth="1"/>
    <col min="353" max="360" width="9.81640625" style="1" customWidth="1"/>
    <col min="361" max="607" width="9.1796875" style="1"/>
    <col min="608" max="608" width="51.1796875" style="1" customWidth="1"/>
    <col min="609" max="616" width="9.81640625" style="1" customWidth="1"/>
    <col min="617" max="863" width="9.1796875" style="1"/>
    <col min="864" max="864" width="51.1796875" style="1" customWidth="1"/>
    <col min="865" max="872" width="9.81640625" style="1" customWidth="1"/>
    <col min="873" max="1119" width="9.1796875" style="1"/>
    <col min="1120" max="1120" width="51.1796875" style="1" customWidth="1"/>
    <col min="1121" max="1128" width="9.81640625" style="1" customWidth="1"/>
    <col min="1129" max="1375" width="9.1796875" style="1"/>
    <col min="1376" max="1376" width="51.1796875" style="1" customWidth="1"/>
    <col min="1377" max="1384" width="9.81640625" style="1" customWidth="1"/>
    <col min="1385" max="1631" width="9.1796875" style="1"/>
    <col min="1632" max="1632" width="51.1796875" style="1" customWidth="1"/>
    <col min="1633" max="1640" width="9.81640625" style="1" customWidth="1"/>
    <col min="1641" max="1887" width="9.1796875" style="1"/>
    <col min="1888" max="1888" width="51.1796875" style="1" customWidth="1"/>
    <col min="1889" max="1896" width="9.81640625" style="1" customWidth="1"/>
    <col min="1897" max="2143" width="9.1796875" style="1"/>
    <col min="2144" max="2144" width="51.1796875" style="1" customWidth="1"/>
    <col min="2145" max="2152" width="9.81640625" style="1" customWidth="1"/>
    <col min="2153" max="2399" width="9.1796875" style="1"/>
    <col min="2400" max="2400" width="51.1796875" style="1" customWidth="1"/>
    <col min="2401" max="2408" width="9.81640625" style="1" customWidth="1"/>
    <col min="2409" max="2655" width="9.1796875" style="1"/>
    <col min="2656" max="2656" width="51.1796875" style="1" customWidth="1"/>
    <col min="2657" max="2664" width="9.81640625" style="1" customWidth="1"/>
    <col min="2665" max="2911" width="9.1796875" style="1"/>
    <col min="2912" max="2912" width="51.1796875" style="1" customWidth="1"/>
    <col min="2913" max="2920" width="9.81640625" style="1" customWidth="1"/>
    <col min="2921" max="3167" width="9.1796875" style="1"/>
    <col min="3168" max="3168" width="51.1796875" style="1" customWidth="1"/>
    <col min="3169" max="3176" width="9.81640625" style="1" customWidth="1"/>
    <col min="3177" max="3423" width="9.1796875" style="1"/>
    <col min="3424" max="3424" width="51.1796875" style="1" customWidth="1"/>
    <col min="3425" max="3432" width="9.81640625" style="1" customWidth="1"/>
    <col min="3433" max="3679" width="9.1796875" style="1"/>
    <col min="3680" max="3680" width="51.1796875" style="1" customWidth="1"/>
    <col min="3681" max="3688" width="9.81640625" style="1" customWidth="1"/>
    <col min="3689" max="3935" width="9.1796875" style="1"/>
    <col min="3936" max="3936" width="51.1796875" style="1" customWidth="1"/>
    <col min="3937" max="3944" width="9.81640625" style="1" customWidth="1"/>
    <col min="3945" max="4191" width="9.1796875" style="1"/>
    <col min="4192" max="4192" width="51.1796875" style="1" customWidth="1"/>
    <col min="4193" max="4200" width="9.81640625" style="1" customWidth="1"/>
    <col min="4201" max="4447" width="9.1796875" style="1"/>
    <col min="4448" max="4448" width="51.1796875" style="1" customWidth="1"/>
    <col min="4449" max="4456" width="9.81640625" style="1" customWidth="1"/>
    <col min="4457" max="4703" width="9.1796875" style="1"/>
    <col min="4704" max="4704" width="51.1796875" style="1" customWidth="1"/>
    <col min="4705" max="4712" width="9.81640625" style="1" customWidth="1"/>
    <col min="4713" max="4959" width="9.1796875" style="1"/>
    <col min="4960" max="4960" width="51.1796875" style="1" customWidth="1"/>
    <col min="4961" max="4968" width="9.81640625" style="1" customWidth="1"/>
    <col min="4969" max="5215" width="9.1796875" style="1"/>
    <col min="5216" max="5216" width="51.1796875" style="1" customWidth="1"/>
    <col min="5217" max="5224" width="9.81640625" style="1" customWidth="1"/>
    <col min="5225" max="5471" width="9.1796875" style="1"/>
    <col min="5472" max="5472" width="51.1796875" style="1" customWidth="1"/>
    <col min="5473" max="5480" width="9.81640625" style="1" customWidth="1"/>
    <col min="5481" max="5727" width="9.1796875" style="1"/>
    <col min="5728" max="5728" width="51.1796875" style="1" customWidth="1"/>
    <col min="5729" max="5736" width="9.81640625" style="1" customWidth="1"/>
    <col min="5737" max="5983" width="9.1796875" style="1"/>
    <col min="5984" max="5984" width="51.1796875" style="1" customWidth="1"/>
    <col min="5985" max="5992" width="9.81640625" style="1" customWidth="1"/>
    <col min="5993" max="6239" width="9.1796875" style="1"/>
    <col min="6240" max="6240" width="51.1796875" style="1" customWidth="1"/>
    <col min="6241" max="6248" width="9.81640625" style="1" customWidth="1"/>
    <col min="6249" max="6495" width="9.1796875" style="1"/>
    <col min="6496" max="6496" width="51.1796875" style="1" customWidth="1"/>
    <col min="6497" max="6504" width="9.81640625" style="1" customWidth="1"/>
    <col min="6505" max="6751" width="9.1796875" style="1"/>
    <col min="6752" max="6752" width="51.1796875" style="1" customWidth="1"/>
    <col min="6753" max="6760" width="9.81640625" style="1" customWidth="1"/>
    <col min="6761" max="7007" width="9.1796875" style="1"/>
    <col min="7008" max="7008" width="51.1796875" style="1" customWidth="1"/>
    <col min="7009" max="7016" width="9.81640625" style="1" customWidth="1"/>
    <col min="7017" max="7263" width="9.1796875" style="1"/>
    <col min="7264" max="7264" width="51.1796875" style="1" customWidth="1"/>
    <col min="7265" max="7272" width="9.81640625" style="1" customWidth="1"/>
    <col min="7273" max="7519" width="9.1796875" style="1"/>
    <col min="7520" max="7520" width="51.1796875" style="1" customWidth="1"/>
    <col min="7521" max="7528" width="9.81640625" style="1" customWidth="1"/>
    <col min="7529" max="7775" width="9.1796875" style="1"/>
    <col min="7776" max="7776" width="51.1796875" style="1" customWidth="1"/>
    <col min="7777" max="7784" width="9.81640625" style="1" customWidth="1"/>
    <col min="7785" max="8031" width="9.1796875" style="1"/>
    <col min="8032" max="8032" width="51.1796875" style="1" customWidth="1"/>
    <col min="8033" max="8040" width="9.81640625" style="1" customWidth="1"/>
    <col min="8041" max="8287" width="9.1796875" style="1"/>
    <col min="8288" max="8288" width="51.1796875" style="1" customWidth="1"/>
    <col min="8289" max="8296" width="9.81640625" style="1" customWidth="1"/>
    <col min="8297" max="8543" width="9.1796875" style="1"/>
    <col min="8544" max="8544" width="51.1796875" style="1" customWidth="1"/>
    <col min="8545" max="8552" width="9.81640625" style="1" customWidth="1"/>
    <col min="8553" max="8799" width="9.1796875" style="1"/>
    <col min="8800" max="8800" width="51.1796875" style="1" customWidth="1"/>
    <col min="8801" max="8808" width="9.81640625" style="1" customWidth="1"/>
    <col min="8809" max="9055" width="9.1796875" style="1"/>
    <col min="9056" max="9056" width="51.1796875" style="1" customWidth="1"/>
    <col min="9057" max="9064" width="9.81640625" style="1" customWidth="1"/>
    <col min="9065" max="9311" width="9.1796875" style="1"/>
    <col min="9312" max="9312" width="51.1796875" style="1" customWidth="1"/>
    <col min="9313" max="9320" width="9.81640625" style="1" customWidth="1"/>
    <col min="9321" max="9567" width="9.1796875" style="1"/>
    <col min="9568" max="9568" width="51.1796875" style="1" customWidth="1"/>
    <col min="9569" max="9576" width="9.81640625" style="1" customWidth="1"/>
    <col min="9577" max="9823" width="9.1796875" style="1"/>
    <col min="9824" max="9824" width="51.1796875" style="1" customWidth="1"/>
    <col min="9825" max="9832" width="9.81640625" style="1" customWidth="1"/>
    <col min="9833" max="10079" width="9.1796875" style="1"/>
    <col min="10080" max="10080" width="51.1796875" style="1" customWidth="1"/>
    <col min="10081" max="10088" width="9.81640625" style="1" customWidth="1"/>
    <col min="10089" max="10335" width="9.1796875" style="1"/>
    <col min="10336" max="10336" width="51.1796875" style="1" customWidth="1"/>
    <col min="10337" max="10344" width="9.81640625" style="1" customWidth="1"/>
    <col min="10345" max="10591" width="9.1796875" style="1"/>
    <col min="10592" max="10592" width="51.1796875" style="1" customWidth="1"/>
    <col min="10593" max="10600" width="9.81640625" style="1" customWidth="1"/>
    <col min="10601" max="10847" width="9.1796875" style="1"/>
    <col min="10848" max="10848" width="51.1796875" style="1" customWidth="1"/>
    <col min="10849" max="10856" width="9.81640625" style="1" customWidth="1"/>
    <col min="10857" max="11103" width="9.1796875" style="1"/>
    <col min="11104" max="11104" width="51.1796875" style="1" customWidth="1"/>
    <col min="11105" max="11112" width="9.81640625" style="1" customWidth="1"/>
    <col min="11113" max="11359" width="9.1796875" style="1"/>
    <col min="11360" max="11360" width="51.1796875" style="1" customWidth="1"/>
    <col min="11361" max="11368" width="9.81640625" style="1" customWidth="1"/>
    <col min="11369" max="11615" width="9.1796875" style="1"/>
    <col min="11616" max="11616" width="51.1796875" style="1" customWidth="1"/>
    <col min="11617" max="11624" width="9.81640625" style="1" customWidth="1"/>
    <col min="11625" max="11871" width="9.1796875" style="1"/>
    <col min="11872" max="11872" width="51.1796875" style="1" customWidth="1"/>
    <col min="11873" max="11880" width="9.81640625" style="1" customWidth="1"/>
    <col min="11881" max="12127" width="9.1796875" style="1"/>
    <col min="12128" max="12128" width="51.1796875" style="1" customWidth="1"/>
    <col min="12129" max="12136" width="9.81640625" style="1" customWidth="1"/>
    <col min="12137" max="12383" width="9.1796875" style="1"/>
    <col min="12384" max="12384" width="51.1796875" style="1" customWidth="1"/>
    <col min="12385" max="12392" width="9.81640625" style="1" customWidth="1"/>
    <col min="12393" max="12639" width="9.1796875" style="1"/>
    <col min="12640" max="12640" width="51.1796875" style="1" customWidth="1"/>
    <col min="12641" max="12648" width="9.81640625" style="1" customWidth="1"/>
    <col min="12649" max="12895" width="9.1796875" style="1"/>
    <col min="12896" max="12896" width="51.1796875" style="1" customWidth="1"/>
    <col min="12897" max="12904" width="9.81640625" style="1" customWidth="1"/>
    <col min="12905" max="13151" width="9.1796875" style="1"/>
    <col min="13152" max="13152" width="51.1796875" style="1" customWidth="1"/>
    <col min="13153" max="13160" width="9.81640625" style="1" customWidth="1"/>
    <col min="13161" max="13407" width="9.1796875" style="1"/>
    <col min="13408" max="13408" width="51.1796875" style="1" customWidth="1"/>
    <col min="13409" max="13416" width="9.81640625" style="1" customWidth="1"/>
    <col min="13417" max="13663" width="9.1796875" style="1"/>
    <col min="13664" max="13664" width="51.1796875" style="1" customWidth="1"/>
    <col min="13665" max="13672" width="9.81640625" style="1" customWidth="1"/>
    <col min="13673" max="13919" width="9.1796875" style="1"/>
    <col min="13920" max="13920" width="51.1796875" style="1" customWidth="1"/>
    <col min="13921" max="13928" width="9.81640625" style="1" customWidth="1"/>
    <col min="13929" max="14175" width="9.1796875" style="1"/>
    <col min="14176" max="14176" width="51.1796875" style="1" customWidth="1"/>
    <col min="14177" max="14184" width="9.81640625" style="1" customWidth="1"/>
    <col min="14185" max="14431" width="9.1796875" style="1"/>
    <col min="14432" max="14432" width="51.1796875" style="1" customWidth="1"/>
    <col min="14433" max="14440" width="9.81640625" style="1" customWidth="1"/>
    <col min="14441" max="14687" width="9.1796875" style="1"/>
    <col min="14688" max="14688" width="51.1796875" style="1" customWidth="1"/>
    <col min="14689" max="14696" width="9.81640625" style="1" customWidth="1"/>
    <col min="14697" max="14943" width="9.1796875" style="1"/>
    <col min="14944" max="14944" width="51.1796875" style="1" customWidth="1"/>
    <col min="14945" max="14952" width="9.81640625" style="1" customWidth="1"/>
    <col min="14953" max="15199" width="9.1796875" style="1"/>
    <col min="15200" max="15200" width="51.1796875" style="1" customWidth="1"/>
    <col min="15201" max="15208" width="9.81640625" style="1" customWidth="1"/>
    <col min="15209" max="15455" width="9.1796875" style="1"/>
    <col min="15456" max="15456" width="51.1796875" style="1" customWidth="1"/>
    <col min="15457" max="15464" width="9.81640625" style="1" customWidth="1"/>
    <col min="15465" max="15711" width="9.1796875" style="1"/>
    <col min="15712" max="15712" width="51.1796875" style="1" customWidth="1"/>
    <col min="15713" max="15720" width="9.81640625" style="1" customWidth="1"/>
    <col min="15721" max="15967" width="9.1796875" style="1"/>
    <col min="15968" max="15968" width="51.1796875" style="1" customWidth="1"/>
    <col min="15969" max="15976" width="9.81640625" style="1" customWidth="1"/>
    <col min="15977" max="16384" width="9.1796875" style="1"/>
  </cols>
  <sheetData>
    <row r="1" spans="2:10" ht="17.25" customHeight="1" x14ac:dyDescent="0.3">
      <c r="B1" s="105"/>
      <c r="C1" s="84"/>
      <c r="D1" s="85"/>
      <c r="F1" s="85"/>
      <c r="H1" s="36" t="s">
        <v>156</v>
      </c>
    </row>
    <row r="2" spans="2:10" ht="16.5" customHeight="1" x14ac:dyDescent="0.3">
      <c r="B2" s="176" t="s">
        <v>157</v>
      </c>
      <c r="C2" s="176"/>
      <c r="D2" s="176"/>
      <c r="E2" s="176"/>
      <c r="F2" s="176"/>
      <c r="G2" s="176"/>
      <c r="H2" s="176"/>
    </row>
    <row r="3" spans="2:10" ht="15.75" customHeight="1" x14ac:dyDescent="0.3">
      <c r="B3" s="177">
        <v>2020</v>
      </c>
      <c r="C3" s="177"/>
      <c r="D3" s="177"/>
      <c r="E3" s="177"/>
      <c r="F3" s="177"/>
      <c r="G3" s="177"/>
      <c r="H3" s="177"/>
    </row>
    <row r="4" spans="2:10" ht="13.25" customHeight="1" x14ac:dyDescent="0.3">
      <c r="B4" s="102" t="s">
        <v>115</v>
      </c>
      <c r="C4" s="11"/>
      <c r="D4" s="11"/>
      <c r="E4" s="11"/>
      <c r="F4" s="11"/>
      <c r="G4" s="11"/>
      <c r="H4" s="11"/>
    </row>
    <row r="5" spans="2:10" ht="39" customHeight="1" x14ac:dyDescent="0.3">
      <c r="B5" s="37" t="s">
        <v>112</v>
      </c>
      <c r="C5" s="178" t="s">
        <v>158</v>
      </c>
      <c r="D5" s="178"/>
      <c r="E5" s="178" t="s">
        <v>160</v>
      </c>
      <c r="F5" s="178"/>
      <c r="G5" s="178" t="s">
        <v>159</v>
      </c>
      <c r="H5" s="178"/>
    </row>
    <row r="6" spans="2:10" ht="11.25" customHeight="1" x14ac:dyDescent="0.3">
      <c r="B6" s="103" t="s">
        <v>46</v>
      </c>
      <c r="C6" s="53" t="s">
        <v>70</v>
      </c>
      <c r="D6" s="53" t="s">
        <v>1</v>
      </c>
      <c r="E6" s="53" t="s">
        <v>70</v>
      </c>
      <c r="F6" s="53" t="s">
        <v>1</v>
      </c>
      <c r="G6" s="53" t="s">
        <v>70</v>
      </c>
      <c r="H6" s="53" t="s">
        <v>1</v>
      </c>
    </row>
    <row r="7" spans="2:10" ht="14" customHeight="1" x14ac:dyDescent="0.3">
      <c r="B7" s="105" t="s">
        <v>0</v>
      </c>
      <c r="C7" s="55">
        <v>20009</v>
      </c>
      <c r="D7" s="68">
        <f>+C7/'Q1'!$C7*100</f>
        <v>7.8467589814782137</v>
      </c>
      <c r="E7" s="55">
        <v>1239</v>
      </c>
      <c r="F7" s="68">
        <f>+E7/'Q1'!$C7*100</f>
        <v>0.48588806927140321</v>
      </c>
      <c r="G7" s="55">
        <v>1055</v>
      </c>
      <c r="H7" s="68">
        <f>+G7/'Q1'!$C7*100</f>
        <v>0.41373035761205029</v>
      </c>
      <c r="I7" s="54"/>
      <c r="J7" s="7"/>
    </row>
    <row r="8" spans="2:10" ht="14" customHeight="1" x14ac:dyDescent="0.3">
      <c r="B8" s="102" t="s">
        <v>53</v>
      </c>
      <c r="C8" s="14">
        <v>648</v>
      </c>
      <c r="D8" s="31">
        <f>+C8/'Q1'!$C8*100</f>
        <v>5.0943396226415096</v>
      </c>
      <c r="E8" s="14">
        <v>36</v>
      </c>
      <c r="F8" s="31">
        <f>+E8/'Q1'!$C8*100</f>
        <v>0.28301886792452829</v>
      </c>
      <c r="G8" s="14">
        <v>39</v>
      </c>
      <c r="H8" s="31">
        <f>+G8/'Q1'!$C8*100</f>
        <v>0.3066037735849057</v>
      </c>
      <c r="J8" s="7"/>
    </row>
    <row r="9" spans="2:10" ht="14" customHeight="1" x14ac:dyDescent="0.3">
      <c r="B9" s="102" t="s">
        <v>47</v>
      </c>
      <c r="C9" s="14">
        <v>70</v>
      </c>
      <c r="D9" s="31">
        <f>+C9/'Q1'!$C9*100</f>
        <v>14.37371663244353</v>
      </c>
      <c r="E9" s="14">
        <v>1</v>
      </c>
      <c r="F9" s="31">
        <f>+E9/'Q1'!$C9*100</f>
        <v>0.20533880903490762</v>
      </c>
      <c r="G9" s="14">
        <v>1</v>
      </c>
      <c r="H9" s="31">
        <f>+G9/'Q1'!$C9*100</f>
        <v>0.20533880903490762</v>
      </c>
    </row>
    <row r="10" spans="2:10" ht="14" customHeight="1" x14ac:dyDescent="0.3">
      <c r="B10" s="102" t="s">
        <v>48</v>
      </c>
      <c r="C10" s="14">
        <f>+SUM(C11:C34)</f>
        <v>2654</v>
      </c>
      <c r="D10" s="31">
        <f>+C10/'Q1'!$C10*100</f>
        <v>8.7811011116993125</v>
      </c>
      <c r="E10" s="14">
        <f>+SUM(E11:E34)</f>
        <v>151</v>
      </c>
      <c r="F10" s="31">
        <f>+E10/'Q1'!$C10*100</f>
        <v>0.49960296453149811</v>
      </c>
      <c r="G10" s="14">
        <f>+SUM(G11:G34)</f>
        <v>152</v>
      </c>
      <c r="H10" s="31">
        <f>+G10/'Q1'!$C10*100</f>
        <v>0.50291159343568026</v>
      </c>
    </row>
    <row r="11" spans="2:10" s="98" customFormat="1" ht="14" hidden="1" customHeight="1" outlineLevel="1" x14ac:dyDescent="0.35">
      <c r="B11" s="99" t="s">
        <v>291</v>
      </c>
      <c r="C11" s="110">
        <v>309</v>
      </c>
      <c r="D11" s="113">
        <f>+C11/'Q1'!$C11*100</f>
        <v>6.8181818181818175</v>
      </c>
      <c r="E11" s="110">
        <v>22</v>
      </c>
      <c r="F11" s="113">
        <f>+E11/'Q1'!$C11*100</f>
        <v>0.48543689320388345</v>
      </c>
      <c r="G11" s="110">
        <v>23</v>
      </c>
      <c r="H11" s="113">
        <f>+G11/'Q1'!$C11*100</f>
        <v>0.50750220653133282</v>
      </c>
      <c r="I11" s="14"/>
    </row>
    <row r="12" spans="2:10" s="98" customFormat="1" ht="14" hidden="1" customHeight="1" outlineLevel="1" x14ac:dyDescent="0.35">
      <c r="B12" s="99" t="s">
        <v>292</v>
      </c>
      <c r="C12" s="110">
        <v>95</v>
      </c>
      <c r="D12" s="113">
        <f>+C12/'Q1'!$C12*100</f>
        <v>14.98422712933754</v>
      </c>
      <c r="E12" s="110">
        <v>4</v>
      </c>
      <c r="F12" s="113">
        <f>+E12/'Q1'!$C12*100</f>
        <v>0.63091482649842268</v>
      </c>
      <c r="G12" s="110">
        <v>2</v>
      </c>
      <c r="H12" s="113">
        <f>+G12/'Q1'!$C12*100</f>
        <v>0.31545741324921134</v>
      </c>
      <c r="I12" s="14"/>
    </row>
    <row r="13" spans="2:10" s="98" customFormat="1" ht="14" hidden="1" customHeight="1" outlineLevel="1" x14ac:dyDescent="0.35">
      <c r="B13" s="99" t="s">
        <v>293</v>
      </c>
      <c r="C13" s="139" t="s">
        <v>100</v>
      </c>
      <c r="D13" s="139" t="s">
        <v>100</v>
      </c>
      <c r="E13" s="139" t="s">
        <v>100</v>
      </c>
      <c r="F13" s="139" t="s">
        <v>100</v>
      </c>
      <c r="G13" s="139" t="s">
        <v>100</v>
      </c>
      <c r="H13" s="139" t="s">
        <v>100</v>
      </c>
      <c r="I13" s="14"/>
    </row>
    <row r="14" spans="2:10" s="98" customFormat="1" ht="14" hidden="1" customHeight="1" outlineLevel="1" x14ac:dyDescent="0.35">
      <c r="B14" s="99" t="s">
        <v>294</v>
      </c>
      <c r="C14" s="110">
        <v>118</v>
      </c>
      <c r="D14" s="113">
        <f>+C14/'Q1'!$C14*100</f>
        <v>8.2459818308874908</v>
      </c>
      <c r="E14" s="110">
        <v>3</v>
      </c>
      <c r="F14" s="113">
        <f>+E14/'Q1'!$C14*100</f>
        <v>0.20964360587002098</v>
      </c>
      <c r="G14" s="110">
        <v>5</v>
      </c>
      <c r="H14" s="113">
        <f>+G14/'Q1'!$C14*100</f>
        <v>0.34940600978336828</v>
      </c>
      <c r="I14" s="14"/>
    </row>
    <row r="15" spans="2:10" s="98" customFormat="1" ht="14" hidden="1" customHeight="1" outlineLevel="1" x14ac:dyDescent="0.35">
      <c r="B15" s="99" t="s">
        <v>295</v>
      </c>
      <c r="C15" s="110">
        <v>141</v>
      </c>
      <c r="D15" s="113">
        <f>+C15/'Q1'!$C15*100</f>
        <v>4.3464858199753387</v>
      </c>
      <c r="E15" s="110">
        <v>16</v>
      </c>
      <c r="F15" s="113">
        <f>+E15/'Q1'!$C15*100</f>
        <v>0.49321824907521578</v>
      </c>
      <c r="G15" s="110">
        <v>10</v>
      </c>
      <c r="H15" s="113">
        <f>+G15/'Q1'!$C15*100</f>
        <v>0.30826140567200988</v>
      </c>
      <c r="I15" s="14"/>
    </row>
    <row r="16" spans="2:10" s="98" customFormat="1" ht="14" hidden="1" customHeight="1" outlineLevel="1" x14ac:dyDescent="0.35">
      <c r="B16" s="99" t="s">
        <v>296</v>
      </c>
      <c r="C16" s="110">
        <v>114</v>
      </c>
      <c r="D16" s="113">
        <f>+C16/'Q1'!$C16*100</f>
        <v>7.2519083969465647</v>
      </c>
      <c r="E16" s="110">
        <v>11</v>
      </c>
      <c r="F16" s="113">
        <f>+E16/'Q1'!$C16*100</f>
        <v>0.69974554707379133</v>
      </c>
      <c r="G16" s="110">
        <v>8</v>
      </c>
      <c r="H16" s="113">
        <f>+G16/'Q1'!$C16*100</f>
        <v>0.5089058524173028</v>
      </c>
      <c r="I16" s="14"/>
    </row>
    <row r="17" spans="2:9" s="98" customFormat="1" ht="14" hidden="1" customHeight="1" outlineLevel="1" x14ac:dyDescent="0.35">
      <c r="B17" s="99" t="s">
        <v>297</v>
      </c>
      <c r="C17" s="110">
        <v>149</v>
      </c>
      <c r="D17" s="113">
        <f>+C17/'Q1'!$C17*100</f>
        <v>7.6410256410256405</v>
      </c>
      <c r="E17" s="110">
        <v>12</v>
      </c>
      <c r="F17" s="113">
        <f>+E17/'Q1'!$C17*100</f>
        <v>0.61538461538461542</v>
      </c>
      <c r="G17" s="110">
        <v>16</v>
      </c>
      <c r="H17" s="113">
        <f>+G17/'Q1'!$C17*100</f>
        <v>0.82051282051282048</v>
      </c>
      <c r="I17" s="14"/>
    </row>
    <row r="18" spans="2:9" s="98" customFormat="1" ht="14" hidden="1" customHeight="1" outlineLevel="1" x14ac:dyDescent="0.35">
      <c r="B18" s="99" t="s">
        <v>298</v>
      </c>
      <c r="C18" s="110">
        <v>25</v>
      </c>
      <c r="D18" s="113">
        <f>+C18/'Q1'!$C18*100</f>
        <v>8.0385852090032159</v>
      </c>
      <c r="E18" s="139" t="s">
        <v>100</v>
      </c>
      <c r="F18" s="139" t="s">
        <v>100</v>
      </c>
      <c r="G18" s="110">
        <v>1</v>
      </c>
      <c r="H18" s="113">
        <f>+G18/'Q1'!$C18*100</f>
        <v>0.32154340836012862</v>
      </c>
      <c r="I18" s="14"/>
    </row>
    <row r="19" spans="2:9" s="98" customFormat="1" ht="14" hidden="1" customHeight="1" outlineLevel="1" x14ac:dyDescent="0.35">
      <c r="B19" s="99" t="s">
        <v>299</v>
      </c>
      <c r="C19" s="110">
        <v>99</v>
      </c>
      <c r="D19" s="113">
        <f>+C19/'Q1'!$C19*100</f>
        <v>9.6209912536443145</v>
      </c>
      <c r="E19" s="110">
        <v>5</v>
      </c>
      <c r="F19" s="113">
        <f>+E19/'Q1'!$C19*100</f>
        <v>0.48590864917395532</v>
      </c>
      <c r="G19" s="110">
        <v>5</v>
      </c>
      <c r="H19" s="113">
        <f>+G19/'Q1'!$C19*100</f>
        <v>0.48590864917395532</v>
      </c>
      <c r="I19" s="14"/>
    </row>
    <row r="20" spans="2:9" s="98" customFormat="1" ht="14" hidden="1" customHeight="1" outlineLevel="1" x14ac:dyDescent="0.35">
      <c r="B20" s="99" t="s">
        <v>300</v>
      </c>
      <c r="C20" s="110">
        <v>2</v>
      </c>
      <c r="D20" s="113">
        <f>+C20/'Q1'!$C20*100</f>
        <v>22.222222222222221</v>
      </c>
      <c r="E20" s="139" t="s">
        <v>100</v>
      </c>
      <c r="F20" s="139" t="s">
        <v>100</v>
      </c>
      <c r="G20" s="139" t="s">
        <v>100</v>
      </c>
      <c r="H20" s="142" t="s">
        <v>100</v>
      </c>
      <c r="I20" s="14"/>
    </row>
    <row r="21" spans="2:9" s="98" customFormat="1" ht="14" hidden="1" customHeight="1" outlineLevel="1" x14ac:dyDescent="0.35">
      <c r="B21" s="99" t="s">
        <v>301</v>
      </c>
      <c r="C21" s="110">
        <v>85</v>
      </c>
      <c r="D21" s="113">
        <f>+C21/'Q1'!$C21*100</f>
        <v>19.450800915331808</v>
      </c>
      <c r="E21" s="110">
        <v>1</v>
      </c>
      <c r="F21" s="113">
        <f>+E21/'Q1'!$C21*100</f>
        <v>0.2288329519450801</v>
      </c>
      <c r="G21" s="110">
        <v>3</v>
      </c>
      <c r="H21" s="113">
        <f>+G21/'Q1'!$C21*100</f>
        <v>0.68649885583524028</v>
      </c>
      <c r="I21" s="14"/>
    </row>
    <row r="22" spans="2:9" s="98" customFormat="1" ht="14" hidden="1" customHeight="1" outlineLevel="1" x14ac:dyDescent="0.35">
      <c r="B22" s="99" t="s">
        <v>302</v>
      </c>
      <c r="C22" s="110">
        <v>16</v>
      </c>
      <c r="D22" s="113">
        <f>+C22/'Q1'!$C22*100</f>
        <v>16.326530612244898</v>
      </c>
      <c r="E22" s="139" t="s">
        <v>100</v>
      </c>
      <c r="F22" s="139" t="s">
        <v>100</v>
      </c>
      <c r="G22" s="110">
        <v>2</v>
      </c>
      <c r="H22" s="113">
        <f>+G22/'Q1'!$C22*100</f>
        <v>2.0408163265306123</v>
      </c>
      <c r="I22" s="14"/>
    </row>
    <row r="23" spans="2:9" s="98" customFormat="1" ht="14" hidden="1" customHeight="1" outlineLevel="1" x14ac:dyDescent="0.35">
      <c r="B23" s="99" t="s">
        <v>303</v>
      </c>
      <c r="C23" s="110">
        <v>105</v>
      </c>
      <c r="D23" s="113">
        <f>+C23/'Q1'!$C23*100</f>
        <v>14.502762430939226</v>
      </c>
      <c r="E23" s="110">
        <v>3</v>
      </c>
      <c r="F23" s="113">
        <f>+E23/'Q1'!$C23*100</f>
        <v>0.4143646408839779</v>
      </c>
      <c r="G23" s="110">
        <v>2</v>
      </c>
      <c r="H23" s="113">
        <f>+G23/'Q1'!$C23*100</f>
        <v>0.27624309392265189</v>
      </c>
      <c r="I23" s="14"/>
    </row>
    <row r="24" spans="2:9" s="98" customFormat="1" ht="14" hidden="1" customHeight="1" outlineLevel="1" x14ac:dyDescent="0.35">
      <c r="B24" s="99" t="s">
        <v>304</v>
      </c>
      <c r="C24" s="110">
        <v>191</v>
      </c>
      <c r="D24" s="113">
        <f>+C24/'Q1'!$C24*100</f>
        <v>10.471491228070176</v>
      </c>
      <c r="E24" s="110">
        <v>9</v>
      </c>
      <c r="F24" s="113">
        <f>+E24/'Q1'!$C24*100</f>
        <v>0.49342105263157893</v>
      </c>
      <c r="G24" s="110">
        <v>4</v>
      </c>
      <c r="H24" s="113">
        <f>+G24/'Q1'!$C24*100</f>
        <v>0.21929824561403508</v>
      </c>
      <c r="I24" s="14"/>
    </row>
    <row r="25" spans="2:9" s="98" customFormat="1" ht="14" hidden="1" customHeight="1" outlineLevel="1" x14ac:dyDescent="0.35">
      <c r="B25" s="99" t="s">
        <v>305</v>
      </c>
      <c r="C25" s="110">
        <v>27</v>
      </c>
      <c r="D25" s="113">
        <f>+C25/'Q1'!$C25*100</f>
        <v>13.636363636363635</v>
      </c>
      <c r="E25" s="110">
        <v>1</v>
      </c>
      <c r="F25" s="113">
        <f>+E25/'Q1'!$C25*100</f>
        <v>0.50505050505050508</v>
      </c>
      <c r="G25" s="110">
        <v>3</v>
      </c>
      <c r="H25" s="113">
        <f>+G25/'Q1'!$C25*100</f>
        <v>1.5151515151515151</v>
      </c>
      <c r="I25" s="14"/>
    </row>
    <row r="26" spans="2:9" s="98" customFormat="1" ht="14" hidden="1" customHeight="1" outlineLevel="1" x14ac:dyDescent="0.35">
      <c r="B26" s="99" t="s">
        <v>306</v>
      </c>
      <c r="C26" s="110">
        <v>535</v>
      </c>
      <c r="D26" s="113">
        <f>+C26/'Q1'!$C26*100</f>
        <v>9.3400837988826808</v>
      </c>
      <c r="E26" s="110">
        <v>30</v>
      </c>
      <c r="F26" s="113">
        <f>+E26/'Q1'!$C26*100</f>
        <v>0.52374301675977653</v>
      </c>
      <c r="G26" s="110">
        <v>28</v>
      </c>
      <c r="H26" s="113">
        <f>+G26/'Q1'!$C26*100</f>
        <v>0.48882681564245811</v>
      </c>
      <c r="I26" s="14"/>
    </row>
    <row r="27" spans="2:9" s="98" customFormat="1" ht="14" hidden="1" customHeight="1" outlineLevel="1" x14ac:dyDescent="0.35">
      <c r="B27" s="99" t="s">
        <v>307</v>
      </c>
      <c r="C27" s="110">
        <v>32</v>
      </c>
      <c r="D27" s="113">
        <f>+C27/'Q1'!$C27*100</f>
        <v>20.253164556962027</v>
      </c>
      <c r="E27" s="110">
        <v>1</v>
      </c>
      <c r="F27" s="113">
        <f>+E27/'Q1'!$C27*100</f>
        <v>0.63291139240506333</v>
      </c>
      <c r="G27" s="110">
        <v>3</v>
      </c>
      <c r="H27" s="113">
        <f>+G27/'Q1'!$C27*100</f>
        <v>1.89873417721519</v>
      </c>
      <c r="I27" s="14"/>
    </row>
    <row r="28" spans="2:9" s="98" customFormat="1" ht="14" hidden="1" customHeight="1" outlineLevel="1" x14ac:dyDescent="0.35">
      <c r="B28" s="99" t="s">
        <v>308</v>
      </c>
      <c r="C28" s="110">
        <v>53</v>
      </c>
      <c r="D28" s="113">
        <f>+C28/'Q1'!$C28*100</f>
        <v>16.77215189873418</v>
      </c>
      <c r="E28" s="139" t="s">
        <v>100</v>
      </c>
      <c r="F28" s="139" t="s">
        <v>100</v>
      </c>
      <c r="G28" s="110">
        <v>5</v>
      </c>
      <c r="H28" s="113">
        <f>+G28/'Q1'!$C28*100</f>
        <v>1.5822784810126582</v>
      </c>
      <c r="I28" s="14"/>
    </row>
    <row r="29" spans="2:9" s="98" customFormat="1" ht="14" hidden="1" customHeight="1" outlineLevel="1" x14ac:dyDescent="0.35">
      <c r="B29" s="99" t="s">
        <v>309</v>
      </c>
      <c r="C29" s="110">
        <v>155</v>
      </c>
      <c r="D29" s="113">
        <f>+C29/'Q1'!$C29*100</f>
        <v>16.55982905982906</v>
      </c>
      <c r="E29" s="110">
        <v>5</v>
      </c>
      <c r="F29" s="113">
        <f>+E29/'Q1'!$C29*100</f>
        <v>0.53418803418803418</v>
      </c>
      <c r="G29" s="110">
        <v>10</v>
      </c>
      <c r="H29" s="113">
        <f>+G29/'Q1'!$C29*100</f>
        <v>1.0683760683760684</v>
      </c>
      <c r="I29" s="14"/>
    </row>
    <row r="30" spans="2:9" s="98" customFormat="1" ht="14" hidden="1" customHeight="1" outlineLevel="1" x14ac:dyDescent="0.35">
      <c r="B30" s="99" t="s">
        <v>310</v>
      </c>
      <c r="C30" s="110">
        <v>43</v>
      </c>
      <c r="D30" s="113">
        <f>+C30/'Q1'!$C30*100</f>
        <v>12.874251497005988</v>
      </c>
      <c r="E30" s="110">
        <v>2</v>
      </c>
      <c r="F30" s="113">
        <f>+E30/'Q1'!$C30*100</f>
        <v>0.5988023952095809</v>
      </c>
      <c r="G30" s="110">
        <v>3</v>
      </c>
      <c r="H30" s="113">
        <f>+G30/'Q1'!$C30*100</f>
        <v>0.89820359281437123</v>
      </c>
      <c r="I30" s="14"/>
    </row>
    <row r="31" spans="2:9" s="98" customFormat="1" ht="14" hidden="1" customHeight="1" outlineLevel="1" x14ac:dyDescent="0.35">
      <c r="B31" s="99" t="s">
        <v>311</v>
      </c>
      <c r="C31" s="110">
        <v>9</v>
      </c>
      <c r="D31" s="113">
        <f>+C31/'Q1'!$C31*100</f>
        <v>6.7669172932330826</v>
      </c>
      <c r="E31" s="139" t="s">
        <v>100</v>
      </c>
      <c r="F31" s="139" t="s">
        <v>100</v>
      </c>
      <c r="G31" s="110">
        <v>2</v>
      </c>
      <c r="H31" s="113">
        <f>+G31/'Q1'!$C31*100</f>
        <v>1.5037593984962405</v>
      </c>
      <c r="I31" s="14"/>
    </row>
    <row r="32" spans="2:9" s="98" customFormat="1" ht="14" hidden="1" customHeight="1" outlineLevel="1" x14ac:dyDescent="0.35">
      <c r="B32" s="99" t="s">
        <v>312</v>
      </c>
      <c r="C32" s="110">
        <v>124</v>
      </c>
      <c r="D32" s="113">
        <f>+C32/'Q1'!$C32*100</f>
        <v>5.4505494505494507</v>
      </c>
      <c r="E32" s="110">
        <v>9</v>
      </c>
      <c r="F32" s="113">
        <f>+E32/'Q1'!$C32*100</f>
        <v>0.39560439560439559</v>
      </c>
      <c r="G32" s="110">
        <v>8</v>
      </c>
      <c r="H32" s="113">
        <f>+G32/'Q1'!$C32*100</f>
        <v>0.35164835164835162</v>
      </c>
      <c r="I32" s="14"/>
    </row>
    <row r="33" spans="2:9" s="98" customFormat="1" ht="14" hidden="1" customHeight="1" outlineLevel="1" x14ac:dyDescent="0.35">
      <c r="B33" s="99" t="s">
        <v>313</v>
      </c>
      <c r="C33" s="110">
        <v>67</v>
      </c>
      <c r="D33" s="113">
        <f>+C33/'Q1'!$C33*100</f>
        <v>6.9430051813471501</v>
      </c>
      <c r="E33" s="110">
        <v>5</v>
      </c>
      <c r="F33" s="113">
        <f>+E33/'Q1'!$C33*100</f>
        <v>0.5181347150259068</v>
      </c>
      <c r="G33" s="110">
        <v>6</v>
      </c>
      <c r="H33" s="113">
        <f>+G33/'Q1'!$C33*100</f>
        <v>0.62176165803108807</v>
      </c>
      <c r="I33" s="14"/>
    </row>
    <row r="34" spans="2:9" s="98" customFormat="1" ht="14" hidden="1" customHeight="1" outlineLevel="1" x14ac:dyDescent="0.35">
      <c r="B34" s="99" t="s">
        <v>314</v>
      </c>
      <c r="C34" s="110">
        <v>160</v>
      </c>
      <c r="D34" s="113">
        <f>+C34/'Q1'!$C34*100</f>
        <v>11.552346570397113</v>
      </c>
      <c r="E34" s="110">
        <v>12</v>
      </c>
      <c r="F34" s="113">
        <f>+E34/'Q1'!$C34*100</f>
        <v>0.86642599277978338</v>
      </c>
      <c r="G34" s="110">
        <v>3</v>
      </c>
      <c r="H34" s="113">
        <f>+G34/'Q1'!$C34*100</f>
        <v>0.21660649819494585</v>
      </c>
      <c r="I34" s="14"/>
    </row>
    <row r="35" spans="2:9" ht="14" customHeight="1" collapsed="1" x14ac:dyDescent="0.3">
      <c r="B35" s="100" t="s">
        <v>57</v>
      </c>
      <c r="C35" s="14">
        <v>54</v>
      </c>
      <c r="D35" s="31">
        <f>+C35/'Q1'!$C35*100</f>
        <v>27.835051546391753</v>
      </c>
      <c r="E35" s="14">
        <v>1</v>
      </c>
      <c r="F35" s="31">
        <f>+E35/'Q1'!$C35*100</f>
        <v>0.51546391752577314</v>
      </c>
      <c r="G35" s="14">
        <v>1</v>
      </c>
      <c r="H35" s="31">
        <f>+G35/'Q1'!$C35*100</f>
        <v>0.51546391752577314</v>
      </c>
    </row>
    <row r="36" spans="2:9" ht="14" customHeight="1" x14ac:dyDescent="0.3">
      <c r="B36" s="100" t="s">
        <v>58</v>
      </c>
      <c r="C36" s="14">
        <v>103</v>
      </c>
      <c r="D36" s="31">
        <f>+C36/'Q1'!$C36*100</f>
        <v>17.13810316139767</v>
      </c>
      <c r="E36" s="14">
        <v>2</v>
      </c>
      <c r="F36" s="31">
        <f>+E36/'Q1'!$C36*100</f>
        <v>0.33277870216306155</v>
      </c>
      <c r="G36" s="14">
        <v>7</v>
      </c>
      <c r="H36" s="31">
        <f>+G36/'Q1'!$C36*100</f>
        <v>1.1647254575707155</v>
      </c>
    </row>
    <row r="37" spans="2:9" ht="14" customHeight="1" x14ac:dyDescent="0.3">
      <c r="B37" s="102" t="s">
        <v>49</v>
      </c>
      <c r="C37" s="14">
        <v>1669</v>
      </c>
      <c r="D37" s="31">
        <f>+C37/'Q1'!$C37*100</f>
        <v>5.7186911084461194</v>
      </c>
      <c r="E37" s="14">
        <v>148</v>
      </c>
      <c r="F37" s="31">
        <f>+E37/'Q1'!$C37*100</f>
        <v>0.50710981668665411</v>
      </c>
      <c r="G37" s="14">
        <v>91</v>
      </c>
      <c r="H37" s="31">
        <f>+G37/'Q1'!$C37*100</f>
        <v>0.31180400890868598</v>
      </c>
    </row>
    <row r="38" spans="2:9" ht="14" customHeight="1" x14ac:dyDescent="0.3">
      <c r="B38" s="100" t="s">
        <v>50</v>
      </c>
      <c r="C38" s="14">
        <f>+C39+C40+C41</f>
        <v>4968</v>
      </c>
      <c r="D38" s="31">
        <f>+C38/'Q1'!$C38*100</f>
        <v>7.7740395900164305</v>
      </c>
      <c r="E38" s="14">
        <f>+E39+E40+E41</f>
        <v>293</v>
      </c>
      <c r="F38" s="31">
        <f>+E38/'Q1'!$C38*100</f>
        <v>0.45849307565918163</v>
      </c>
      <c r="G38" s="14">
        <f>+G39+G40+G41</f>
        <v>243</v>
      </c>
      <c r="H38" s="31">
        <f>+G38/'Q1'!$C38*100</f>
        <v>0.380251936468195</v>
      </c>
    </row>
    <row r="39" spans="2:9" ht="14" hidden="1" customHeight="1" outlineLevel="1" x14ac:dyDescent="0.3">
      <c r="B39" s="99" t="s">
        <v>315</v>
      </c>
      <c r="C39" s="114">
        <v>893</v>
      </c>
      <c r="D39" s="113">
        <f>+C39/'Q1'!$C39*100</f>
        <v>7.6259607173356097</v>
      </c>
      <c r="E39" s="114">
        <v>56</v>
      </c>
      <c r="F39" s="113">
        <f>+E39/'Q1'!$C39*100</f>
        <v>0.47822374039282667</v>
      </c>
      <c r="G39" s="114">
        <v>45</v>
      </c>
      <c r="H39" s="113">
        <f>+G39/'Q1'!$C39*100</f>
        <v>0.38428693424423571</v>
      </c>
    </row>
    <row r="40" spans="2:9" ht="14" hidden="1" customHeight="1" outlineLevel="1" x14ac:dyDescent="0.3">
      <c r="B40" s="99" t="s">
        <v>316</v>
      </c>
      <c r="C40" s="114">
        <v>1724</v>
      </c>
      <c r="D40" s="113">
        <f>+C40/'Q1'!$C40*100</f>
        <v>9.5164495473614483</v>
      </c>
      <c r="E40" s="114">
        <v>83</v>
      </c>
      <c r="F40" s="113">
        <f>+E40/'Q1'!$C40*100</f>
        <v>0.45815853389269151</v>
      </c>
      <c r="G40" s="114">
        <v>78</v>
      </c>
      <c r="H40" s="113">
        <f>+G40/'Q1'!$C40*100</f>
        <v>0.43055862221240893</v>
      </c>
    </row>
    <row r="41" spans="2:9" ht="14" hidden="1" customHeight="1" outlineLevel="1" x14ac:dyDescent="0.3">
      <c r="B41" s="99" t="s">
        <v>317</v>
      </c>
      <c r="C41" s="114">
        <v>2351</v>
      </c>
      <c r="D41" s="113">
        <f>+C41/'Q1'!$C41*100</f>
        <v>6.8986766043604568</v>
      </c>
      <c r="E41" s="114">
        <v>154</v>
      </c>
      <c r="F41" s="113">
        <f>+E41/'Q1'!$C41*100</f>
        <v>0.45189119399043398</v>
      </c>
      <c r="G41" s="114">
        <v>120</v>
      </c>
      <c r="H41" s="113">
        <f>+G41/'Q1'!$C41*100</f>
        <v>0.35212300830423426</v>
      </c>
    </row>
    <row r="42" spans="2:9" ht="14" customHeight="1" collapsed="1" x14ac:dyDescent="0.3">
      <c r="B42" s="102" t="s">
        <v>51</v>
      </c>
      <c r="C42" s="14">
        <v>697</v>
      </c>
      <c r="D42" s="31">
        <f>+C42/'Q1'!$C42*100</f>
        <v>7.9566210045662098</v>
      </c>
      <c r="E42" s="14">
        <v>40</v>
      </c>
      <c r="F42" s="31">
        <v>0.72415329768270942</v>
      </c>
      <c r="G42" s="14">
        <v>29</v>
      </c>
      <c r="H42" s="31">
        <v>0.59046345811051693</v>
      </c>
    </row>
    <row r="43" spans="2:9" ht="14" customHeight="1" x14ac:dyDescent="0.3">
      <c r="B43" s="102" t="s">
        <v>52</v>
      </c>
      <c r="C43" s="14">
        <v>1219</v>
      </c>
      <c r="D43" s="31">
        <f>+C43/'Q1'!$C43*100</f>
        <v>3.8775964627668031</v>
      </c>
      <c r="E43" s="14">
        <v>144</v>
      </c>
      <c r="F43" s="31">
        <v>1.7241532976827101</v>
      </c>
      <c r="G43" s="14">
        <v>86</v>
      </c>
      <c r="H43" s="31">
        <v>1.5904634581105199</v>
      </c>
    </row>
    <row r="44" spans="2:9" ht="14" customHeight="1" x14ac:dyDescent="0.3">
      <c r="B44" s="102" t="s">
        <v>61</v>
      </c>
      <c r="C44" s="14">
        <v>511</v>
      </c>
      <c r="D44" s="31">
        <f>+C44/'Q1'!$C44*100</f>
        <v>10.424316605467157</v>
      </c>
      <c r="E44" s="14">
        <v>31</v>
      </c>
      <c r="F44" s="31">
        <v>2.7241532976827099</v>
      </c>
      <c r="G44" s="14">
        <v>29</v>
      </c>
      <c r="H44" s="31">
        <v>2.5904634581105199</v>
      </c>
    </row>
    <row r="45" spans="2:9" ht="14" customHeight="1" x14ac:dyDescent="0.3">
      <c r="B45" s="102" t="s">
        <v>60</v>
      </c>
      <c r="C45" s="14">
        <v>467</v>
      </c>
      <c r="D45" s="31">
        <f>+C45/'Q1'!$C45*100</f>
        <v>14.685534591194967</v>
      </c>
      <c r="E45" s="14">
        <v>18</v>
      </c>
      <c r="F45" s="31">
        <v>3.7241532976827099</v>
      </c>
      <c r="G45" s="14">
        <v>8</v>
      </c>
      <c r="H45" s="31">
        <v>3.5904634581105199</v>
      </c>
    </row>
    <row r="46" spans="2:9" ht="14" customHeight="1" x14ac:dyDescent="0.3">
      <c r="B46" s="102" t="s">
        <v>59</v>
      </c>
      <c r="C46" s="14">
        <v>510</v>
      </c>
      <c r="D46" s="31">
        <f>+C46/'Q1'!$C46*100</f>
        <v>6.3535567459823099</v>
      </c>
      <c r="E46" s="14">
        <v>28</v>
      </c>
      <c r="F46" s="31">
        <v>4.7241532976827099</v>
      </c>
      <c r="G46" s="14">
        <v>38</v>
      </c>
      <c r="H46" s="31">
        <v>4.5904634581105199</v>
      </c>
    </row>
    <row r="47" spans="2:9" ht="14" customHeight="1" x14ac:dyDescent="0.3">
      <c r="B47" s="102" t="s">
        <v>62</v>
      </c>
      <c r="C47" s="14">
        <v>2468</v>
      </c>
      <c r="D47" s="31">
        <f>+C47/'Q1'!$C47*100</f>
        <v>11.73115315144025</v>
      </c>
      <c r="E47" s="14">
        <v>115</v>
      </c>
      <c r="F47" s="31">
        <v>5.7241532976827099</v>
      </c>
      <c r="G47" s="14">
        <v>114</v>
      </c>
      <c r="H47" s="31">
        <v>5.5904634581105199</v>
      </c>
    </row>
    <row r="48" spans="2:9" ht="14" customHeight="1" x14ac:dyDescent="0.3">
      <c r="B48" s="102" t="s">
        <v>63</v>
      </c>
      <c r="C48" s="14">
        <v>563</v>
      </c>
      <c r="D48" s="31">
        <f>+C48/'Q1'!$C48*100</f>
        <v>7.9006455234353066</v>
      </c>
      <c r="E48" s="14">
        <v>38</v>
      </c>
      <c r="F48" s="31">
        <v>6.7241532976827099</v>
      </c>
      <c r="G48" s="14">
        <v>29</v>
      </c>
      <c r="H48" s="31">
        <v>6.5904634581105199</v>
      </c>
    </row>
    <row r="49" spans="2:8" ht="14" customHeight="1" x14ac:dyDescent="0.3">
      <c r="B49" s="102" t="s">
        <v>69</v>
      </c>
      <c r="C49" s="14">
        <v>115</v>
      </c>
      <c r="D49" s="31">
        <f>+C49/'Q1'!$C49*100</f>
        <v>20.609318996415769</v>
      </c>
      <c r="E49" s="14">
        <v>14</v>
      </c>
      <c r="F49" s="31">
        <v>7.7241532976827099</v>
      </c>
      <c r="G49" s="14">
        <v>3</v>
      </c>
      <c r="H49" s="31">
        <v>7.5904634581105199</v>
      </c>
    </row>
    <row r="50" spans="2:8" ht="14" customHeight="1" x14ac:dyDescent="0.3">
      <c r="B50" s="102" t="s">
        <v>64</v>
      </c>
      <c r="C50" s="14">
        <v>412</v>
      </c>
      <c r="D50" s="31">
        <f>+C50/'Q1'!$C50*100</f>
        <v>12.085655617483134</v>
      </c>
      <c r="E50" s="14">
        <v>20</v>
      </c>
      <c r="F50" s="31">
        <v>8.7241532976827099</v>
      </c>
      <c r="G50" s="14">
        <v>23</v>
      </c>
      <c r="H50" s="31">
        <v>8.5904634581105199</v>
      </c>
    </row>
    <row r="51" spans="2:8" ht="14" customHeight="1" x14ac:dyDescent="0.3">
      <c r="B51" s="102" t="s">
        <v>65</v>
      </c>
      <c r="C51" s="14">
        <v>1682</v>
      </c>
      <c r="D51" s="31">
        <f>+C51/'Q1'!$C51*100</f>
        <v>11.656271656271656</v>
      </c>
      <c r="E51" s="14">
        <v>80</v>
      </c>
      <c r="F51" s="31">
        <v>9.7241532976827099</v>
      </c>
      <c r="G51" s="14">
        <v>83</v>
      </c>
      <c r="H51" s="31">
        <v>9.5904634581105199</v>
      </c>
    </row>
    <row r="52" spans="2:8" ht="14" customHeight="1" x14ac:dyDescent="0.3">
      <c r="B52" s="102" t="s">
        <v>66</v>
      </c>
      <c r="C52" s="14">
        <v>241</v>
      </c>
      <c r="D52" s="31">
        <f>+C52/'Q1'!$C52*100</f>
        <v>7.2242206235011981</v>
      </c>
      <c r="E52" s="14">
        <v>15</v>
      </c>
      <c r="F52" s="31">
        <v>10.724153297682699</v>
      </c>
      <c r="G52" s="14">
        <v>13</v>
      </c>
      <c r="H52" s="31">
        <v>10.5904634581105</v>
      </c>
    </row>
    <row r="53" spans="2:8" ht="14" customHeight="1" x14ac:dyDescent="0.3">
      <c r="B53" s="102" t="s">
        <v>67</v>
      </c>
      <c r="C53" s="14">
        <v>956</v>
      </c>
      <c r="D53" s="31">
        <f>+C53/'Q1'!$C53*100</f>
        <v>8.3413314719483456</v>
      </c>
      <c r="E53" s="14">
        <v>64</v>
      </c>
      <c r="F53" s="31">
        <v>11.724153297682699</v>
      </c>
      <c r="G53" s="14">
        <v>66</v>
      </c>
      <c r="H53" s="31">
        <v>11.5904634581105</v>
      </c>
    </row>
    <row r="54" spans="2:8" ht="14" customHeight="1" x14ac:dyDescent="0.3">
      <c r="B54" s="104" t="s">
        <v>68</v>
      </c>
      <c r="C54" s="154">
        <v>2</v>
      </c>
      <c r="D54" s="51">
        <f>+C54/'Q1'!$C54*100</f>
        <v>11.76470588235294</v>
      </c>
      <c r="E54" s="46" t="s">
        <v>100</v>
      </c>
      <c r="F54" s="51">
        <v>12.724153297682699</v>
      </c>
      <c r="G54" s="46" t="s">
        <v>100</v>
      </c>
      <c r="H54" s="51">
        <v>12.5904634581105</v>
      </c>
    </row>
    <row r="55" spans="2:8" ht="14" customHeight="1" x14ac:dyDescent="0.3">
      <c r="B55" s="183" t="s">
        <v>240</v>
      </c>
      <c r="C55" s="183"/>
      <c r="D55" s="183"/>
      <c r="E55" s="183"/>
      <c r="F55" s="183"/>
    </row>
    <row r="56" spans="2:8" ht="14" customHeight="1" x14ac:dyDescent="0.3">
      <c r="B56" s="108" t="s">
        <v>241</v>
      </c>
      <c r="C56" s="67"/>
      <c r="D56" s="67"/>
      <c r="E56" s="67"/>
      <c r="F56" s="67"/>
    </row>
    <row r="57" spans="2:8" ht="13.5" customHeight="1" x14ac:dyDescent="0.3"/>
  </sheetData>
  <mergeCells count="6">
    <mergeCell ref="B55:F55"/>
    <mergeCell ref="C5:D5"/>
    <mergeCell ref="E5:F5"/>
    <mergeCell ref="G5:H5"/>
    <mergeCell ref="B2:H2"/>
    <mergeCell ref="B3:H3"/>
  </mergeCells>
  <printOptions horizontalCentered="1"/>
  <pageMargins left="0.15748031496062992" right="0.15748031496062992" top="0.78740157480314965" bottom="0" header="0.23622047244094491" footer="0.27559055118110237"/>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J57"/>
  <sheetViews>
    <sheetView workbookViewId="0"/>
  </sheetViews>
  <sheetFormatPr defaultColWidth="9.1796875" defaultRowHeight="12.5" outlineLevelRow="1" x14ac:dyDescent="0.3"/>
  <cols>
    <col min="1" max="2" width="4.36328125" style="1" customWidth="1"/>
    <col min="3" max="3" width="58.81640625" style="101" customWidth="1"/>
    <col min="4" max="4" width="8" style="3" customWidth="1"/>
    <col min="5" max="5" width="8.1796875" style="3" customWidth="1"/>
    <col min="6" max="6" width="8.54296875" style="3" customWidth="1"/>
    <col min="7" max="7" width="8.1796875" style="3" customWidth="1"/>
    <col min="8" max="8" width="8.54296875" style="3" customWidth="1"/>
    <col min="9" max="9" width="10.54296875" style="1" customWidth="1"/>
    <col min="10" max="222" width="9.1796875" style="1"/>
    <col min="223" max="223" width="51.1796875" style="1" customWidth="1"/>
    <col min="224" max="231" width="9.81640625" style="1" customWidth="1"/>
    <col min="232" max="478" width="9.1796875" style="1"/>
    <col min="479" max="479" width="51.1796875" style="1" customWidth="1"/>
    <col min="480" max="487" width="9.81640625" style="1" customWidth="1"/>
    <col min="488" max="734" width="9.1796875" style="1"/>
    <col min="735" max="735" width="51.1796875" style="1" customWidth="1"/>
    <col min="736" max="743" width="9.81640625" style="1" customWidth="1"/>
    <col min="744" max="990" width="9.1796875" style="1"/>
    <col min="991" max="991" width="51.1796875" style="1" customWidth="1"/>
    <col min="992" max="999" width="9.81640625" style="1" customWidth="1"/>
    <col min="1000" max="1246" width="9.1796875" style="1"/>
    <col min="1247" max="1247" width="51.1796875" style="1" customWidth="1"/>
    <col min="1248" max="1255" width="9.81640625" style="1" customWidth="1"/>
    <col min="1256" max="1502" width="9.1796875" style="1"/>
    <col min="1503" max="1503" width="51.1796875" style="1" customWidth="1"/>
    <col min="1504" max="1511" width="9.81640625" style="1" customWidth="1"/>
    <col min="1512" max="1758" width="9.1796875" style="1"/>
    <col min="1759" max="1759" width="51.1796875" style="1" customWidth="1"/>
    <col min="1760" max="1767" width="9.81640625" style="1" customWidth="1"/>
    <col min="1768" max="2014" width="9.1796875" style="1"/>
    <col min="2015" max="2015" width="51.1796875" style="1" customWidth="1"/>
    <col min="2016" max="2023" width="9.81640625" style="1" customWidth="1"/>
    <col min="2024" max="2270" width="9.1796875" style="1"/>
    <col min="2271" max="2271" width="51.1796875" style="1" customWidth="1"/>
    <col min="2272" max="2279" width="9.81640625" style="1" customWidth="1"/>
    <col min="2280" max="2526" width="9.1796875" style="1"/>
    <col min="2527" max="2527" width="51.1796875" style="1" customWidth="1"/>
    <col min="2528" max="2535" width="9.81640625" style="1" customWidth="1"/>
    <col min="2536" max="2782" width="9.1796875" style="1"/>
    <col min="2783" max="2783" width="51.1796875" style="1" customWidth="1"/>
    <col min="2784" max="2791" width="9.81640625" style="1" customWidth="1"/>
    <col min="2792" max="3038" width="9.1796875" style="1"/>
    <col min="3039" max="3039" width="51.1796875" style="1" customWidth="1"/>
    <col min="3040" max="3047" width="9.81640625" style="1" customWidth="1"/>
    <col min="3048" max="3294" width="9.1796875" style="1"/>
    <col min="3295" max="3295" width="51.1796875" style="1" customWidth="1"/>
    <col min="3296" max="3303" width="9.81640625" style="1" customWidth="1"/>
    <col min="3304" max="3550" width="9.1796875" style="1"/>
    <col min="3551" max="3551" width="51.1796875" style="1" customWidth="1"/>
    <col min="3552" max="3559" width="9.81640625" style="1" customWidth="1"/>
    <col min="3560" max="3806" width="9.1796875" style="1"/>
    <col min="3807" max="3807" width="51.1796875" style="1" customWidth="1"/>
    <col min="3808" max="3815" width="9.81640625" style="1" customWidth="1"/>
    <col min="3816" max="4062" width="9.1796875" style="1"/>
    <col min="4063" max="4063" width="51.1796875" style="1" customWidth="1"/>
    <col min="4064" max="4071" width="9.81640625" style="1" customWidth="1"/>
    <col min="4072" max="4318" width="9.1796875" style="1"/>
    <col min="4319" max="4319" width="51.1796875" style="1" customWidth="1"/>
    <col min="4320" max="4327" width="9.81640625" style="1" customWidth="1"/>
    <col min="4328" max="4574" width="9.1796875" style="1"/>
    <col min="4575" max="4575" width="51.1796875" style="1" customWidth="1"/>
    <col min="4576" max="4583" width="9.81640625" style="1" customWidth="1"/>
    <col min="4584" max="4830" width="9.1796875" style="1"/>
    <col min="4831" max="4831" width="51.1796875" style="1" customWidth="1"/>
    <col min="4832" max="4839" width="9.81640625" style="1" customWidth="1"/>
    <col min="4840" max="5086" width="9.1796875" style="1"/>
    <col min="5087" max="5087" width="51.1796875" style="1" customWidth="1"/>
    <col min="5088" max="5095" width="9.81640625" style="1" customWidth="1"/>
    <col min="5096" max="5342" width="9.1796875" style="1"/>
    <col min="5343" max="5343" width="51.1796875" style="1" customWidth="1"/>
    <col min="5344" max="5351" width="9.81640625" style="1" customWidth="1"/>
    <col min="5352" max="5598" width="9.1796875" style="1"/>
    <col min="5599" max="5599" width="51.1796875" style="1" customWidth="1"/>
    <col min="5600" max="5607" width="9.81640625" style="1" customWidth="1"/>
    <col min="5608" max="5854" width="9.1796875" style="1"/>
    <col min="5855" max="5855" width="51.1796875" style="1" customWidth="1"/>
    <col min="5856" max="5863" width="9.81640625" style="1" customWidth="1"/>
    <col min="5864" max="6110" width="9.1796875" style="1"/>
    <col min="6111" max="6111" width="51.1796875" style="1" customWidth="1"/>
    <col min="6112" max="6119" width="9.81640625" style="1" customWidth="1"/>
    <col min="6120" max="6366" width="9.1796875" style="1"/>
    <col min="6367" max="6367" width="51.1796875" style="1" customWidth="1"/>
    <col min="6368" max="6375" width="9.81640625" style="1" customWidth="1"/>
    <col min="6376" max="6622" width="9.1796875" style="1"/>
    <col min="6623" max="6623" width="51.1796875" style="1" customWidth="1"/>
    <col min="6624" max="6631" width="9.81640625" style="1" customWidth="1"/>
    <col min="6632" max="6878" width="9.1796875" style="1"/>
    <col min="6879" max="6879" width="51.1796875" style="1" customWidth="1"/>
    <col min="6880" max="6887" width="9.81640625" style="1" customWidth="1"/>
    <col min="6888" max="7134" width="9.1796875" style="1"/>
    <col min="7135" max="7135" width="51.1796875" style="1" customWidth="1"/>
    <col min="7136" max="7143" width="9.81640625" style="1" customWidth="1"/>
    <col min="7144" max="7390" width="9.1796875" style="1"/>
    <col min="7391" max="7391" width="51.1796875" style="1" customWidth="1"/>
    <col min="7392" max="7399" width="9.81640625" style="1" customWidth="1"/>
    <col min="7400" max="7646" width="9.1796875" style="1"/>
    <col min="7647" max="7647" width="51.1796875" style="1" customWidth="1"/>
    <col min="7648" max="7655" width="9.81640625" style="1" customWidth="1"/>
    <col min="7656" max="7902" width="9.1796875" style="1"/>
    <col min="7903" max="7903" width="51.1796875" style="1" customWidth="1"/>
    <col min="7904" max="7911" width="9.81640625" style="1" customWidth="1"/>
    <col min="7912" max="8158" width="9.1796875" style="1"/>
    <col min="8159" max="8159" width="51.1796875" style="1" customWidth="1"/>
    <col min="8160" max="8167" width="9.81640625" style="1" customWidth="1"/>
    <col min="8168" max="8414" width="9.1796875" style="1"/>
    <col min="8415" max="8415" width="51.1796875" style="1" customWidth="1"/>
    <col min="8416" max="8423" width="9.81640625" style="1" customWidth="1"/>
    <col min="8424" max="8670" width="9.1796875" style="1"/>
    <col min="8671" max="8671" width="51.1796875" style="1" customWidth="1"/>
    <col min="8672" max="8679" width="9.81640625" style="1" customWidth="1"/>
    <col min="8680" max="8926" width="9.1796875" style="1"/>
    <col min="8927" max="8927" width="51.1796875" style="1" customWidth="1"/>
    <col min="8928" max="8935" width="9.81640625" style="1" customWidth="1"/>
    <col min="8936" max="9182" width="9.1796875" style="1"/>
    <col min="9183" max="9183" width="51.1796875" style="1" customWidth="1"/>
    <col min="9184" max="9191" width="9.81640625" style="1" customWidth="1"/>
    <col min="9192" max="9438" width="9.1796875" style="1"/>
    <col min="9439" max="9439" width="51.1796875" style="1" customWidth="1"/>
    <col min="9440" max="9447" width="9.81640625" style="1" customWidth="1"/>
    <col min="9448" max="9694" width="9.1796875" style="1"/>
    <col min="9695" max="9695" width="51.1796875" style="1" customWidth="1"/>
    <col min="9696" max="9703" width="9.81640625" style="1" customWidth="1"/>
    <col min="9704" max="9950" width="9.1796875" style="1"/>
    <col min="9951" max="9951" width="51.1796875" style="1" customWidth="1"/>
    <col min="9952" max="9959" width="9.81640625" style="1" customWidth="1"/>
    <col min="9960" max="10206" width="9.1796875" style="1"/>
    <col min="10207" max="10207" width="51.1796875" style="1" customWidth="1"/>
    <col min="10208" max="10215" width="9.81640625" style="1" customWidth="1"/>
    <col min="10216" max="10462" width="9.1796875" style="1"/>
    <col min="10463" max="10463" width="51.1796875" style="1" customWidth="1"/>
    <col min="10464" max="10471" width="9.81640625" style="1" customWidth="1"/>
    <col min="10472" max="10718" width="9.1796875" style="1"/>
    <col min="10719" max="10719" width="51.1796875" style="1" customWidth="1"/>
    <col min="10720" max="10727" width="9.81640625" style="1" customWidth="1"/>
    <col min="10728" max="10974" width="9.1796875" style="1"/>
    <col min="10975" max="10975" width="51.1796875" style="1" customWidth="1"/>
    <col min="10976" max="10983" width="9.81640625" style="1" customWidth="1"/>
    <col min="10984" max="11230" width="9.1796875" style="1"/>
    <col min="11231" max="11231" width="51.1796875" style="1" customWidth="1"/>
    <col min="11232" max="11239" width="9.81640625" style="1" customWidth="1"/>
    <col min="11240" max="11486" width="9.1796875" style="1"/>
    <col min="11487" max="11487" width="51.1796875" style="1" customWidth="1"/>
    <col min="11488" max="11495" width="9.81640625" style="1" customWidth="1"/>
    <col min="11496" max="11742" width="9.1796875" style="1"/>
    <col min="11743" max="11743" width="51.1796875" style="1" customWidth="1"/>
    <col min="11744" max="11751" width="9.81640625" style="1" customWidth="1"/>
    <col min="11752" max="11998" width="9.1796875" style="1"/>
    <col min="11999" max="11999" width="51.1796875" style="1" customWidth="1"/>
    <col min="12000" max="12007" width="9.81640625" style="1" customWidth="1"/>
    <col min="12008" max="12254" width="9.1796875" style="1"/>
    <col min="12255" max="12255" width="51.1796875" style="1" customWidth="1"/>
    <col min="12256" max="12263" width="9.81640625" style="1" customWidth="1"/>
    <col min="12264" max="12510" width="9.1796875" style="1"/>
    <col min="12511" max="12511" width="51.1796875" style="1" customWidth="1"/>
    <col min="12512" max="12519" width="9.81640625" style="1" customWidth="1"/>
    <col min="12520" max="12766" width="9.1796875" style="1"/>
    <col min="12767" max="12767" width="51.1796875" style="1" customWidth="1"/>
    <col min="12768" max="12775" width="9.81640625" style="1" customWidth="1"/>
    <col min="12776" max="13022" width="9.1796875" style="1"/>
    <col min="13023" max="13023" width="51.1796875" style="1" customWidth="1"/>
    <col min="13024" max="13031" width="9.81640625" style="1" customWidth="1"/>
    <col min="13032" max="13278" width="9.1796875" style="1"/>
    <col min="13279" max="13279" width="51.1796875" style="1" customWidth="1"/>
    <col min="13280" max="13287" width="9.81640625" style="1" customWidth="1"/>
    <col min="13288" max="13534" width="9.1796875" style="1"/>
    <col min="13535" max="13535" width="51.1796875" style="1" customWidth="1"/>
    <col min="13536" max="13543" width="9.81640625" style="1" customWidth="1"/>
    <col min="13544" max="13790" width="9.1796875" style="1"/>
    <col min="13791" max="13791" width="51.1796875" style="1" customWidth="1"/>
    <col min="13792" max="13799" width="9.81640625" style="1" customWidth="1"/>
    <col min="13800" max="14046" width="9.1796875" style="1"/>
    <col min="14047" max="14047" width="51.1796875" style="1" customWidth="1"/>
    <col min="14048" max="14055" width="9.81640625" style="1" customWidth="1"/>
    <col min="14056" max="14302" width="9.1796875" style="1"/>
    <col min="14303" max="14303" width="51.1796875" style="1" customWidth="1"/>
    <col min="14304" max="14311" width="9.81640625" style="1" customWidth="1"/>
    <col min="14312" max="14558" width="9.1796875" style="1"/>
    <col min="14559" max="14559" width="51.1796875" style="1" customWidth="1"/>
    <col min="14560" max="14567" width="9.81640625" style="1" customWidth="1"/>
    <col min="14568" max="14814" width="9.1796875" style="1"/>
    <col min="14815" max="14815" width="51.1796875" style="1" customWidth="1"/>
    <col min="14816" max="14823" width="9.81640625" style="1" customWidth="1"/>
    <col min="14824" max="15070" width="9.1796875" style="1"/>
    <col min="15071" max="15071" width="51.1796875" style="1" customWidth="1"/>
    <col min="15072" max="15079" width="9.81640625" style="1" customWidth="1"/>
    <col min="15080" max="15326" width="9.1796875" style="1"/>
    <col min="15327" max="15327" width="51.1796875" style="1" customWidth="1"/>
    <col min="15328" max="15335" width="9.81640625" style="1" customWidth="1"/>
    <col min="15336" max="15582" width="9.1796875" style="1"/>
    <col min="15583" max="15583" width="51.1796875" style="1" customWidth="1"/>
    <col min="15584" max="15591" width="9.81640625" style="1" customWidth="1"/>
    <col min="15592" max="15838" width="9.1796875" style="1"/>
    <col min="15839" max="15839" width="51.1796875" style="1" customWidth="1"/>
    <col min="15840" max="15847" width="9.81640625" style="1" customWidth="1"/>
    <col min="15848" max="16384" width="9.1796875" style="1"/>
  </cols>
  <sheetData>
    <row r="1" spans="3:10" ht="14" x14ac:dyDescent="0.3">
      <c r="I1" s="36" t="s">
        <v>161</v>
      </c>
    </row>
    <row r="2" spans="3:10" ht="45.75" customHeight="1" x14ac:dyDescent="0.3">
      <c r="C2" s="176" t="s">
        <v>164</v>
      </c>
      <c r="D2" s="176"/>
      <c r="E2" s="176"/>
      <c r="F2" s="176"/>
      <c r="G2" s="176"/>
      <c r="H2" s="176"/>
      <c r="I2" s="176"/>
    </row>
    <row r="3" spans="3:10" x14ac:dyDescent="0.3">
      <c r="C3" s="177">
        <v>2020</v>
      </c>
      <c r="D3" s="177"/>
      <c r="E3" s="177"/>
      <c r="F3" s="177"/>
      <c r="G3" s="177"/>
      <c r="H3" s="177"/>
      <c r="I3" s="177"/>
    </row>
    <row r="4" spans="3:10" ht="14.25" customHeight="1" x14ac:dyDescent="0.3">
      <c r="C4" s="102" t="s">
        <v>115</v>
      </c>
      <c r="D4" s="11"/>
      <c r="E4" s="11"/>
      <c r="F4" s="11"/>
      <c r="G4" s="11"/>
      <c r="H4" s="11"/>
      <c r="I4" s="10"/>
    </row>
    <row r="5" spans="3:10" ht="14.25" customHeight="1" x14ac:dyDescent="0.3">
      <c r="C5" s="37" t="s">
        <v>76</v>
      </c>
      <c r="D5" s="179" t="s">
        <v>0</v>
      </c>
      <c r="E5" s="178" t="s">
        <v>54</v>
      </c>
      <c r="F5" s="178" t="s">
        <v>44</v>
      </c>
      <c r="G5" s="178" t="s">
        <v>45</v>
      </c>
      <c r="H5" s="178" t="s">
        <v>55</v>
      </c>
      <c r="I5" s="178" t="s">
        <v>56</v>
      </c>
    </row>
    <row r="6" spans="3:10" ht="14.25" customHeight="1" x14ac:dyDescent="0.3">
      <c r="C6" s="103" t="s">
        <v>46</v>
      </c>
      <c r="D6" s="179"/>
      <c r="E6" s="178"/>
      <c r="F6" s="178"/>
      <c r="G6" s="178"/>
      <c r="H6" s="178"/>
      <c r="I6" s="178"/>
    </row>
    <row r="7" spans="3:10" ht="14" customHeight="1" x14ac:dyDescent="0.3">
      <c r="C7" s="105" t="s">
        <v>0</v>
      </c>
      <c r="D7" s="55">
        <v>22303</v>
      </c>
      <c r="E7" s="55">
        <v>14408</v>
      </c>
      <c r="F7" s="55">
        <v>6403</v>
      </c>
      <c r="G7" s="55">
        <v>1383</v>
      </c>
      <c r="H7" s="55">
        <v>69</v>
      </c>
      <c r="I7" s="55">
        <v>40</v>
      </c>
    </row>
    <row r="8" spans="3:10" ht="14" customHeight="1" x14ac:dyDescent="0.3">
      <c r="C8" s="102" t="s">
        <v>53</v>
      </c>
      <c r="D8" s="58">
        <v>723</v>
      </c>
      <c r="E8" s="14">
        <v>561</v>
      </c>
      <c r="F8" s="14">
        <v>133</v>
      </c>
      <c r="G8" s="14">
        <v>27</v>
      </c>
      <c r="H8" s="14">
        <v>2</v>
      </c>
      <c r="I8" s="56" t="s">
        <v>100</v>
      </c>
    </row>
    <row r="9" spans="3:10" ht="14" customHeight="1" x14ac:dyDescent="0.3">
      <c r="C9" s="102" t="s">
        <v>47</v>
      </c>
      <c r="D9" s="58">
        <v>72</v>
      </c>
      <c r="E9" s="14">
        <v>32</v>
      </c>
      <c r="F9" s="14">
        <v>36</v>
      </c>
      <c r="G9" s="14">
        <v>4</v>
      </c>
      <c r="H9" s="56" t="s">
        <v>100</v>
      </c>
      <c r="I9" s="56" t="s">
        <v>100</v>
      </c>
    </row>
    <row r="10" spans="3:10" ht="14" customHeight="1" x14ac:dyDescent="0.3">
      <c r="C10" s="102" t="s">
        <v>48</v>
      </c>
      <c r="D10" s="58">
        <f>+SUM(D11:D34)</f>
        <v>2957</v>
      </c>
      <c r="E10" s="14">
        <f t="shared" ref="E10:I10" si="0">+SUM(E11:E34)</f>
        <v>1263</v>
      </c>
      <c r="F10" s="14">
        <f t="shared" si="0"/>
        <v>1254</v>
      </c>
      <c r="G10" s="14">
        <f t="shared" si="0"/>
        <v>406</v>
      </c>
      <c r="H10" s="14">
        <f t="shared" si="0"/>
        <v>25</v>
      </c>
      <c r="I10" s="14">
        <f t="shared" si="0"/>
        <v>9</v>
      </c>
    </row>
    <row r="11" spans="3:10" s="98" customFormat="1" ht="14" hidden="1" customHeight="1" outlineLevel="1" x14ac:dyDescent="0.35">
      <c r="C11" s="99" t="s">
        <v>291</v>
      </c>
      <c r="D11" s="109">
        <v>354</v>
      </c>
      <c r="E11" s="110">
        <v>180</v>
      </c>
      <c r="F11" s="110">
        <v>130</v>
      </c>
      <c r="G11" s="110">
        <v>38</v>
      </c>
      <c r="H11" s="110">
        <v>5</v>
      </c>
      <c r="I11" s="110">
        <v>1</v>
      </c>
      <c r="J11" s="14"/>
    </row>
    <row r="12" spans="3:10" s="98" customFormat="1" ht="14" hidden="1" customHeight="1" outlineLevel="1" x14ac:dyDescent="0.35">
      <c r="C12" s="99" t="s">
        <v>292</v>
      </c>
      <c r="D12" s="109">
        <v>101</v>
      </c>
      <c r="E12" s="110">
        <v>31</v>
      </c>
      <c r="F12" s="110">
        <v>56</v>
      </c>
      <c r="G12" s="110">
        <v>13</v>
      </c>
      <c r="H12" s="139" t="s">
        <v>100</v>
      </c>
      <c r="I12" s="110">
        <v>1</v>
      </c>
      <c r="J12" s="14"/>
    </row>
    <row r="13" spans="3:10" s="98" customFormat="1" ht="14" hidden="1" customHeight="1" outlineLevel="1" x14ac:dyDescent="0.35">
      <c r="C13" s="99" t="s">
        <v>293</v>
      </c>
      <c r="D13" s="162" t="s">
        <v>100</v>
      </c>
      <c r="E13" s="139" t="s">
        <v>100</v>
      </c>
      <c r="F13" s="139" t="s">
        <v>100</v>
      </c>
      <c r="G13" s="139" t="s">
        <v>100</v>
      </c>
      <c r="H13" s="139" t="s">
        <v>100</v>
      </c>
      <c r="I13" s="139" t="s">
        <v>100</v>
      </c>
      <c r="J13" s="14"/>
    </row>
    <row r="14" spans="3:10" s="98" customFormat="1" ht="14" hidden="1" customHeight="1" outlineLevel="1" x14ac:dyDescent="0.35">
      <c r="C14" s="99" t="s">
        <v>294</v>
      </c>
      <c r="D14" s="109">
        <v>126</v>
      </c>
      <c r="E14" s="110">
        <v>45</v>
      </c>
      <c r="F14" s="110">
        <v>52</v>
      </c>
      <c r="G14" s="110">
        <v>27</v>
      </c>
      <c r="H14" s="110">
        <v>2</v>
      </c>
      <c r="I14" s="139" t="s">
        <v>100</v>
      </c>
      <c r="J14" s="14"/>
    </row>
    <row r="15" spans="3:10" s="98" customFormat="1" ht="14" hidden="1" customHeight="1" outlineLevel="1" x14ac:dyDescent="0.35">
      <c r="C15" s="99" t="s">
        <v>295</v>
      </c>
      <c r="D15" s="109">
        <v>167</v>
      </c>
      <c r="E15" s="110">
        <v>56</v>
      </c>
      <c r="F15" s="110">
        <v>71</v>
      </c>
      <c r="G15" s="110">
        <v>38</v>
      </c>
      <c r="H15" s="110">
        <v>2</v>
      </c>
      <c r="I15" s="139" t="s">
        <v>100</v>
      </c>
      <c r="J15" s="14"/>
    </row>
    <row r="16" spans="3:10" s="98" customFormat="1" ht="14" hidden="1" customHeight="1" outlineLevel="1" x14ac:dyDescent="0.35">
      <c r="C16" s="99" t="s">
        <v>296</v>
      </c>
      <c r="D16" s="109">
        <v>133</v>
      </c>
      <c r="E16" s="110">
        <v>35</v>
      </c>
      <c r="F16" s="110">
        <v>50</v>
      </c>
      <c r="G16" s="110">
        <v>45</v>
      </c>
      <c r="H16" s="110">
        <v>1</v>
      </c>
      <c r="I16" s="110">
        <v>2</v>
      </c>
      <c r="J16" s="14"/>
    </row>
    <row r="17" spans="3:10" s="98" customFormat="1" ht="14" hidden="1" customHeight="1" outlineLevel="1" x14ac:dyDescent="0.35">
      <c r="C17" s="99" t="s">
        <v>297</v>
      </c>
      <c r="D17" s="109">
        <v>177</v>
      </c>
      <c r="E17" s="110">
        <v>104</v>
      </c>
      <c r="F17" s="110">
        <v>59</v>
      </c>
      <c r="G17" s="110">
        <v>13</v>
      </c>
      <c r="H17" s="110">
        <v>1</v>
      </c>
      <c r="I17" s="139" t="s">
        <v>344</v>
      </c>
      <c r="J17" s="14"/>
    </row>
    <row r="18" spans="3:10" s="98" customFormat="1" ht="14" hidden="1" customHeight="1" outlineLevel="1" x14ac:dyDescent="0.35">
      <c r="C18" s="99" t="s">
        <v>298</v>
      </c>
      <c r="D18" s="109">
        <v>26</v>
      </c>
      <c r="E18" s="110">
        <v>10</v>
      </c>
      <c r="F18" s="110">
        <v>12</v>
      </c>
      <c r="G18" s="110">
        <v>2</v>
      </c>
      <c r="H18" s="110">
        <v>1</v>
      </c>
      <c r="I18" s="110">
        <v>1</v>
      </c>
      <c r="J18" s="14"/>
    </row>
    <row r="19" spans="3:10" s="98" customFormat="1" ht="14" hidden="1" customHeight="1" outlineLevel="1" x14ac:dyDescent="0.35">
      <c r="C19" s="99" t="s">
        <v>299</v>
      </c>
      <c r="D19" s="109">
        <v>109</v>
      </c>
      <c r="E19" s="110">
        <v>47</v>
      </c>
      <c r="F19" s="110">
        <v>51</v>
      </c>
      <c r="G19" s="110">
        <v>11</v>
      </c>
      <c r="H19" s="139" t="s">
        <v>100</v>
      </c>
      <c r="I19" s="139" t="s">
        <v>100</v>
      </c>
      <c r="J19" s="14"/>
    </row>
    <row r="20" spans="3:10" s="98" customFormat="1" ht="14" hidden="1" customHeight="1" outlineLevel="1" x14ac:dyDescent="0.35">
      <c r="C20" s="99" t="s">
        <v>300</v>
      </c>
      <c r="D20" s="109">
        <v>2</v>
      </c>
      <c r="E20" s="110">
        <v>1</v>
      </c>
      <c r="F20" s="110">
        <v>1</v>
      </c>
      <c r="G20" s="139" t="s">
        <v>100</v>
      </c>
      <c r="H20" s="139" t="s">
        <v>100</v>
      </c>
      <c r="I20" s="139" t="s">
        <v>100</v>
      </c>
      <c r="J20" s="14"/>
    </row>
    <row r="21" spans="3:10" s="98" customFormat="1" ht="14" hidden="1" customHeight="1" outlineLevel="1" x14ac:dyDescent="0.35">
      <c r="C21" s="99" t="s">
        <v>301</v>
      </c>
      <c r="D21" s="109">
        <v>89</v>
      </c>
      <c r="E21" s="110">
        <v>30</v>
      </c>
      <c r="F21" s="110">
        <v>46</v>
      </c>
      <c r="G21" s="110">
        <v>13</v>
      </c>
      <c r="H21" s="139" t="s">
        <v>100</v>
      </c>
      <c r="I21" s="139" t="s">
        <v>100</v>
      </c>
      <c r="J21" s="14"/>
    </row>
    <row r="22" spans="3:10" s="98" customFormat="1" ht="14" hidden="1" customHeight="1" outlineLevel="1" x14ac:dyDescent="0.35">
      <c r="C22" s="99" t="s">
        <v>302</v>
      </c>
      <c r="D22" s="109">
        <v>18</v>
      </c>
      <c r="E22" s="110">
        <v>7</v>
      </c>
      <c r="F22" s="110">
        <v>9</v>
      </c>
      <c r="G22" s="110">
        <v>2</v>
      </c>
      <c r="H22" s="139" t="s">
        <v>100</v>
      </c>
      <c r="I22" s="139" t="s">
        <v>100</v>
      </c>
      <c r="J22" s="14"/>
    </row>
    <row r="23" spans="3:10" s="98" customFormat="1" ht="14" hidden="1" customHeight="1" outlineLevel="1" x14ac:dyDescent="0.35">
      <c r="C23" s="99" t="s">
        <v>303</v>
      </c>
      <c r="D23" s="109">
        <v>110</v>
      </c>
      <c r="E23" s="110">
        <v>22</v>
      </c>
      <c r="F23" s="110">
        <v>63</v>
      </c>
      <c r="G23" s="110">
        <v>25</v>
      </c>
      <c r="H23" s="139" t="s">
        <v>100</v>
      </c>
      <c r="I23" s="139" t="s">
        <v>100</v>
      </c>
      <c r="J23" s="14"/>
    </row>
    <row r="24" spans="3:10" s="98" customFormat="1" ht="14" hidden="1" customHeight="1" outlineLevel="1" x14ac:dyDescent="0.35">
      <c r="C24" s="99" t="s">
        <v>304</v>
      </c>
      <c r="D24" s="109">
        <v>204</v>
      </c>
      <c r="E24" s="110">
        <v>75</v>
      </c>
      <c r="F24" s="110">
        <v>100</v>
      </c>
      <c r="G24" s="110">
        <v>26</v>
      </c>
      <c r="H24" s="110">
        <v>3</v>
      </c>
      <c r="I24" s="139" t="s">
        <v>100</v>
      </c>
      <c r="J24" s="14"/>
    </row>
    <row r="25" spans="3:10" s="98" customFormat="1" ht="14" hidden="1" customHeight="1" outlineLevel="1" x14ac:dyDescent="0.35">
      <c r="C25" s="99" t="s">
        <v>305</v>
      </c>
      <c r="D25" s="109">
        <v>31</v>
      </c>
      <c r="E25" s="110">
        <v>9</v>
      </c>
      <c r="F25" s="110">
        <v>15</v>
      </c>
      <c r="G25" s="110">
        <v>6</v>
      </c>
      <c r="H25" s="110">
        <v>1</v>
      </c>
      <c r="I25" s="139" t="s">
        <v>100</v>
      </c>
      <c r="J25" s="14"/>
    </row>
    <row r="26" spans="3:10" s="98" customFormat="1" ht="14" hidden="1" customHeight="1" outlineLevel="1" x14ac:dyDescent="0.35">
      <c r="C26" s="99" t="s">
        <v>306</v>
      </c>
      <c r="D26" s="109">
        <v>593</v>
      </c>
      <c r="E26" s="110">
        <v>271</v>
      </c>
      <c r="F26" s="110">
        <v>260</v>
      </c>
      <c r="G26" s="110">
        <v>61</v>
      </c>
      <c r="H26" s="139" t="s">
        <v>100</v>
      </c>
      <c r="I26" s="110">
        <v>1</v>
      </c>
      <c r="J26" s="14"/>
    </row>
    <row r="27" spans="3:10" s="98" customFormat="1" ht="14" hidden="1" customHeight="1" outlineLevel="1" x14ac:dyDescent="0.35">
      <c r="C27" s="99" t="s">
        <v>307</v>
      </c>
      <c r="D27" s="109">
        <v>36</v>
      </c>
      <c r="E27" s="110">
        <v>10</v>
      </c>
      <c r="F27" s="110">
        <v>14</v>
      </c>
      <c r="G27" s="110">
        <v>10</v>
      </c>
      <c r="H27" s="110">
        <v>1</v>
      </c>
      <c r="I27" s="110">
        <v>1</v>
      </c>
      <c r="J27" s="14"/>
    </row>
    <row r="28" spans="3:10" s="98" customFormat="1" ht="14" hidden="1" customHeight="1" outlineLevel="1" x14ac:dyDescent="0.35">
      <c r="C28" s="99" t="s">
        <v>308</v>
      </c>
      <c r="D28" s="109">
        <v>58</v>
      </c>
      <c r="E28" s="110">
        <v>17</v>
      </c>
      <c r="F28" s="110">
        <v>31</v>
      </c>
      <c r="G28" s="110">
        <v>10</v>
      </c>
      <c r="H28" s="139" t="s">
        <v>100</v>
      </c>
      <c r="I28" s="139" t="s">
        <v>100</v>
      </c>
      <c r="J28" s="14"/>
    </row>
    <row r="29" spans="3:10" s="98" customFormat="1" ht="14" hidden="1" customHeight="1" outlineLevel="1" x14ac:dyDescent="0.35">
      <c r="C29" s="99" t="s">
        <v>309</v>
      </c>
      <c r="D29" s="109">
        <v>170</v>
      </c>
      <c r="E29" s="110">
        <v>58</v>
      </c>
      <c r="F29" s="110">
        <v>85</v>
      </c>
      <c r="G29" s="110">
        <v>25</v>
      </c>
      <c r="H29" s="110">
        <v>2</v>
      </c>
      <c r="I29" s="139" t="s">
        <v>100</v>
      </c>
      <c r="J29" s="14"/>
    </row>
    <row r="30" spans="3:10" s="98" customFormat="1" ht="14" hidden="1" customHeight="1" outlineLevel="1" x14ac:dyDescent="0.35">
      <c r="C30" s="99" t="s">
        <v>310</v>
      </c>
      <c r="D30" s="109">
        <v>48</v>
      </c>
      <c r="E30" s="110">
        <v>16</v>
      </c>
      <c r="F30" s="110">
        <v>19</v>
      </c>
      <c r="G30" s="110">
        <v>8</v>
      </c>
      <c r="H30" s="110">
        <v>3</v>
      </c>
      <c r="I30" s="110">
        <v>2</v>
      </c>
      <c r="J30" s="14"/>
    </row>
    <row r="31" spans="3:10" s="98" customFormat="1" ht="14" hidden="1" customHeight="1" outlineLevel="1" x14ac:dyDescent="0.35">
      <c r="C31" s="99" t="s">
        <v>311</v>
      </c>
      <c r="D31" s="109">
        <v>11</v>
      </c>
      <c r="E31" s="110">
        <v>5</v>
      </c>
      <c r="F31" s="110">
        <v>4</v>
      </c>
      <c r="G31" s="110">
        <v>1</v>
      </c>
      <c r="H31" s="110">
        <v>1</v>
      </c>
      <c r="I31" s="139" t="s">
        <v>100</v>
      </c>
      <c r="J31" s="14"/>
    </row>
    <row r="32" spans="3:10" s="98" customFormat="1" ht="14" hidden="1" customHeight="1" outlineLevel="1" x14ac:dyDescent="0.35">
      <c r="C32" s="99" t="s">
        <v>312</v>
      </c>
      <c r="D32" s="109">
        <v>141</v>
      </c>
      <c r="E32" s="110">
        <v>79</v>
      </c>
      <c r="F32" s="110">
        <v>44</v>
      </c>
      <c r="G32" s="110">
        <v>17</v>
      </c>
      <c r="H32" s="110">
        <v>1</v>
      </c>
      <c r="I32" s="139" t="s">
        <v>100</v>
      </c>
      <c r="J32" s="14"/>
    </row>
    <row r="33" spans="3:10" s="98" customFormat="1" ht="14" hidden="1" customHeight="1" outlineLevel="1" x14ac:dyDescent="0.35">
      <c r="C33" s="99" t="s">
        <v>313</v>
      </c>
      <c r="D33" s="109">
        <v>78</v>
      </c>
      <c r="E33" s="110">
        <v>46</v>
      </c>
      <c r="F33" s="110">
        <v>27</v>
      </c>
      <c r="G33" s="110">
        <v>5</v>
      </c>
      <c r="H33" s="139" t="s">
        <v>100</v>
      </c>
      <c r="I33" s="139" t="s">
        <v>100</v>
      </c>
      <c r="J33" s="14"/>
    </row>
    <row r="34" spans="3:10" s="98" customFormat="1" ht="14" hidden="1" customHeight="1" outlineLevel="1" x14ac:dyDescent="0.35">
      <c r="C34" s="99" t="s">
        <v>314</v>
      </c>
      <c r="D34" s="109">
        <v>175</v>
      </c>
      <c r="E34" s="110">
        <v>109</v>
      </c>
      <c r="F34" s="110">
        <v>55</v>
      </c>
      <c r="G34" s="110">
        <v>10</v>
      </c>
      <c r="H34" s="110">
        <v>1</v>
      </c>
      <c r="I34" s="139" t="s">
        <v>100</v>
      </c>
      <c r="J34" s="14"/>
    </row>
    <row r="35" spans="3:10" ht="14" customHeight="1" collapsed="1" x14ac:dyDescent="0.3">
      <c r="C35" s="100" t="s">
        <v>57</v>
      </c>
      <c r="D35" s="61">
        <v>56</v>
      </c>
      <c r="E35" s="78">
        <v>40</v>
      </c>
      <c r="F35" s="78">
        <v>15</v>
      </c>
      <c r="G35" s="78">
        <v>1</v>
      </c>
      <c r="H35" s="161" t="s">
        <v>100</v>
      </c>
      <c r="I35" s="161" t="s">
        <v>100</v>
      </c>
    </row>
    <row r="36" spans="3:10" ht="14" customHeight="1" x14ac:dyDescent="0.3">
      <c r="C36" s="100" t="s">
        <v>58</v>
      </c>
      <c r="D36" s="61">
        <v>112</v>
      </c>
      <c r="E36" s="78">
        <v>48</v>
      </c>
      <c r="F36" s="78">
        <v>49</v>
      </c>
      <c r="G36" s="78">
        <v>15</v>
      </c>
      <c r="H36" s="161" t="s">
        <v>100</v>
      </c>
      <c r="I36" s="161" t="s">
        <v>100</v>
      </c>
    </row>
    <row r="37" spans="3:10" ht="14" customHeight="1" x14ac:dyDescent="0.3">
      <c r="C37" s="102" t="s">
        <v>49</v>
      </c>
      <c r="D37" s="61">
        <v>1908</v>
      </c>
      <c r="E37" s="78">
        <v>1239</v>
      </c>
      <c r="F37" s="78">
        <v>580</v>
      </c>
      <c r="G37" s="78">
        <v>87</v>
      </c>
      <c r="H37" s="78">
        <v>1</v>
      </c>
      <c r="I37" s="78">
        <v>1</v>
      </c>
    </row>
    <row r="38" spans="3:10" ht="14" customHeight="1" x14ac:dyDescent="0.3">
      <c r="C38" s="100" t="s">
        <v>50</v>
      </c>
      <c r="D38" s="60">
        <f>+D39+D40+D41</f>
        <v>5504</v>
      </c>
      <c r="E38" s="77">
        <f t="shared" ref="E38:H38" si="1">+E39+E40+E41</f>
        <v>3821</v>
      </c>
      <c r="F38" s="77">
        <f t="shared" si="1"/>
        <v>1505</v>
      </c>
      <c r="G38" s="77">
        <f t="shared" si="1"/>
        <v>174</v>
      </c>
      <c r="H38" s="77">
        <f t="shared" si="1"/>
        <v>4</v>
      </c>
      <c r="I38" s="161" t="s">
        <v>100</v>
      </c>
    </row>
    <row r="39" spans="3:10" ht="14" hidden="1" customHeight="1" outlineLevel="1" x14ac:dyDescent="0.3">
      <c r="C39" s="99" t="s">
        <v>315</v>
      </c>
      <c r="D39" s="111">
        <v>994</v>
      </c>
      <c r="E39" s="110">
        <v>683</v>
      </c>
      <c r="F39" s="110">
        <v>262</v>
      </c>
      <c r="G39" s="110">
        <v>48</v>
      </c>
      <c r="H39" s="110">
        <v>1</v>
      </c>
      <c r="I39" s="139" t="s">
        <v>100</v>
      </c>
    </row>
    <row r="40" spans="3:10" ht="14" hidden="1" customHeight="1" outlineLevel="1" x14ac:dyDescent="0.3">
      <c r="C40" s="99" t="s">
        <v>316</v>
      </c>
      <c r="D40" s="111">
        <v>1885</v>
      </c>
      <c r="E40" s="110">
        <v>1065</v>
      </c>
      <c r="F40" s="110">
        <v>735</v>
      </c>
      <c r="G40" s="110">
        <v>84</v>
      </c>
      <c r="H40" s="110">
        <v>1</v>
      </c>
      <c r="I40" s="139" t="s">
        <v>100</v>
      </c>
    </row>
    <row r="41" spans="3:10" ht="14" hidden="1" customHeight="1" outlineLevel="1" x14ac:dyDescent="0.3">
      <c r="C41" s="99" t="s">
        <v>317</v>
      </c>
      <c r="D41" s="111">
        <v>2625</v>
      </c>
      <c r="E41" s="110">
        <v>2073</v>
      </c>
      <c r="F41" s="110">
        <v>508</v>
      </c>
      <c r="G41" s="110">
        <v>42</v>
      </c>
      <c r="H41" s="110">
        <v>2</v>
      </c>
      <c r="I41" s="139" t="s">
        <v>100</v>
      </c>
    </row>
    <row r="42" spans="3:10" ht="14" customHeight="1" collapsed="1" x14ac:dyDescent="0.3">
      <c r="C42" s="102" t="s">
        <v>51</v>
      </c>
      <c r="D42" s="58">
        <v>766</v>
      </c>
      <c r="E42" s="14">
        <v>402</v>
      </c>
      <c r="F42" s="14">
        <v>286</v>
      </c>
      <c r="G42" s="14">
        <v>68</v>
      </c>
      <c r="H42" s="14">
        <v>3</v>
      </c>
      <c r="I42" s="14">
        <v>7</v>
      </c>
    </row>
    <row r="43" spans="3:10" ht="14" customHeight="1" x14ac:dyDescent="0.3">
      <c r="C43" s="102" t="s">
        <v>52</v>
      </c>
      <c r="D43" s="58">
        <v>1449</v>
      </c>
      <c r="E43" s="14">
        <v>1085</v>
      </c>
      <c r="F43" s="14">
        <v>312</v>
      </c>
      <c r="G43" s="14">
        <v>51</v>
      </c>
      <c r="H43" s="56" t="s">
        <v>100</v>
      </c>
      <c r="I43" s="14">
        <v>1</v>
      </c>
    </row>
    <row r="44" spans="3:10" ht="14" customHeight="1" x14ac:dyDescent="0.3">
      <c r="C44" s="102" t="s">
        <v>61</v>
      </c>
      <c r="D44" s="58">
        <v>571</v>
      </c>
      <c r="E44" s="14">
        <v>341</v>
      </c>
      <c r="F44" s="14">
        <v>170</v>
      </c>
      <c r="G44" s="14">
        <v>48</v>
      </c>
      <c r="H44" s="14">
        <v>10</v>
      </c>
      <c r="I44" s="14">
        <v>2</v>
      </c>
    </row>
    <row r="45" spans="3:10" ht="14" customHeight="1" x14ac:dyDescent="0.3">
      <c r="C45" s="102" t="s">
        <v>60</v>
      </c>
      <c r="D45" s="58">
        <v>493</v>
      </c>
      <c r="E45" s="14">
        <v>390</v>
      </c>
      <c r="F45" s="14">
        <v>90</v>
      </c>
      <c r="G45" s="14">
        <v>12</v>
      </c>
      <c r="H45" s="56" t="s">
        <v>100</v>
      </c>
      <c r="I45" s="14">
        <v>1</v>
      </c>
    </row>
    <row r="46" spans="3:10" ht="14" customHeight="1" x14ac:dyDescent="0.3">
      <c r="C46" s="102" t="s">
        <v>59</v>
      </c>
      <c r="D46" s="58">
        <v>576</v>
      </c>
      <c r="E46" s="14">
        <v>499</v>
      </c>
      <c r="F46" s="14">
        <v>73</v>
      </c>
      <c r="G46" s="14">
        <v>4</v>
      </c>
      <c r="H46" s="56" t="s">
        <v>100</v>
      </c>
      <c r="I46" s="56" t="s">
        <v>100</v>
      </c>
    </row>
    <row r="47" spans="3:10" ht="14" customHeight="1" x14ac:dyDescent="0.3">
      <c r="C47" s="102" t="s">
        <v>62</v>
      </c>
      <c r="D47" s="58">
        <v>2697</v>
      </c>
      <c r="E47" s="14">
        <v>2201</v>
      </c>
      <c r="F47" s="14">
        <v>454</v>
      </c>
      <c r="G47" s="14">
        <v>40</v>
      </c>
      <c r="H47" s="14">
        <v>1</v>
      </c>
      <c r="I47" s="14">
        <v>1</v>
      </c>
    </row>
    <row r="48" spans="3:10" ht="14" customHeight="1" x14ac:dyDescent="0.3">
      <c r="C48" s="102" t="s">
        <v>63</v>
      </c>
      <c r="D48" s="58">
        <v>630</v>
      </c>
      <c r="E48" s="14">
        <v>393</v>
      </c>
      <c r="F48" s="14">
        <v>185</v>
      </c>
      <c r="G48" s="14">
        <v>43</v>
      </c>
      <c r="H48" s="14">
        <v>1</v>
      </c>
      <c r="I48" s="14">
        <v>8</v>
      </c>
    </row>
    <row r="49" spans="3:9" ht="14" customHeight="1" x14ac:dyDescent="0.3">
      <c r="C49" s="102" t="s">
        <v>69</v>
      </c>
      <c r="D49" s="58">
        <v>132</v>
      </c>
      <c r="E49" s="14">
        <v>23</v>
      </c>
      <c r="F49" s="14">
        <v>92</v>
      </c>
      <c r="G49" s="14">
        <v>17</v>
      </c>
      <c r="H49" s="56" t="s">
        <v>100</v>
      </c>
      <c r="I49" s="56" t="s">
        <v>100</v>
      </c>
    </row>
    <row r="50" spans="3:9" ht="14" customHeight="1" x14ac:dyDescent="0.3">
      <c r="C50" s="102" t="s">
        <v>64</v>
      </c>
      <c r="D50" s="58">
        <v>455</v>
      </c>
      <c r="E50" s="14">
        <v>217</v>
      </c>
      <c r="F50" s="14">
        <v>185</v>
      </c>
      <c r="G50" s="14">
        <v>47</v>
      </c>
      <c r="H50" s="14">
        <v>3</v>
      </c>
      <c r="I50" s="14">
        <v>3</v>
      </c>
    </row>
    <row r="51" spans="3:9" ht="14" customHeight="1" x14ac:dyDescent="0.3">
      <c r="C51" s="102" t="s">
        <v>65</v>
      </c>
      <c r="D51" s="58">
        <v>1845</v>
      </c>
      <c r="E51" s="14">
        <v>853</v>
      </c>
      <c r="F51" s="14">
        <v>689</v>
      </c>
      <c r="G51" s="14">
        <v>281</v>
      </c>
      <c r="H51" s="14">
        <v>16</v>
      </c>
      <c r="I51" s="14">
        <v>6</v>
      </c>
    </row>
    <row r="52" spans="3:9" ht="14" customHeight="1" x14ac:dyDescent="0.3">
      <c r="C52" s="102" t="s">
        <v>66</v>
      </c>
      <c r="D52" s="58">
        <v>269</v>
      </c>
      <c r="E52" s="14">
        <v>179</v>
      </c>
      <c r="F52" s="14">
        <v>75</v>
      </c>
      <c r="G52" s="14">
        <v>14</v>
      </c>
      <c r="H52" s="14">
        <v>1</v>
      </c>
      <c r="I52" s="56" t="s">
        <v>100</v>
      </c>
    </row>
    <row r="53" spans="3:9" ht="14" customHeight="1" x14ac:dyDescent="0.3">
      <c r="C53" s="102" t="s">
        <v>67</v>
      </c>
      <c r="D53" s="58">
        <v>1086</v>
      </c>
      <c r="E53" s="14">
        <v>820</v>
      </c>
      <c r="F53" s="14">
        <v>219</v>
      </c>
      <c r="G53" s="14">
        <v>44</v>
      </c>
      <c r="H53" s="14">
        <v>2</v>
      </c>
      <c r="I53" s="14">
        <v>1</v>
      </c>
    </row>
    <row r="54" spans="3:9" ht="14" customHeight="1" x14ac:dyDescent="0.3">
      <c r="C54" s="104" t="s">
        <v>68</v>
      </c>
      <c r="D54" s="153">
        <v>2</v>
      </c>
      <c r="E54" s="154">
        <v>1</v>
      </c>
      <c r="F54" s="154">
        <v>1</v>
      </c>
      <c r="G54" s="46" t="s">
        <v>100</v>
      </c>
      <c r="H54" s="46" t="s">
        <v>100</v>
      </c>
      <c r="I54" s="46" t="s">
        <v>100</v>
      </c>
    </row>
    <row r="55" spans="3:9" ht="4.5" customHeight="1" x14ac:dyDescent="0.3"/>
    <row r="56" spans="3:9" ht="11.5" customHeight="1" x14ac:dyDescent="0.3">
      <c r="C56" s="184" t="s">
        <v>287</v>
      </c>
      <c r="D56" s="184"/>
      <c r="E56" s="184"/>
      <c r="F56" s="184"/>
      <c r="G56" s="184"/>
      <c r="H56" s="184"/>
      <c r="I56" s="184"/>
    </row>
    <row r="57" spans="3:9" ht="26.5" customHeight="1" x14ac:dyDescent="0.3">
      <c r="C57" s="184"/>
      <c r="D57" s="184"/>
      <c r="E57" s="184"/>
      <c r="F57" s="184"/>
      <c r="G57" s="184"/>
      <c r="H57" s="184"/>
      <c r="I57" s="184"/>
    </row>
  </sheetData>
  <mergeCells count="9">
    <mergeCell ref="C2:I2"/>
    <mergeCell ref="C3:I3"/>
    <mergeCell ref="C56:I57"/>
    <mergeCell ref="D5:D6"/>
    <mergeCell ref="E5:E6"/>
    <mergeCell ref="F5:F6"/>
    <mergeCell ref="G5:G6"/>
    <mergeCell ref="H5:H6"/>
    <mergeCell ref="I5:I6"/>
  </mergeCells>
  <printOptions horizontalCentered="1"/>
  <pageMargins left="0.15748031496062992" right="0.15748031496062992" top="0.78740157480314965" bottom="0.19685039370078741"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40</vt:i4>
      </vt:variant>
      <vt:variant>
        <vt:lpstr>Intervalos com Nome</vt:lpstr>
      </vt:variant>
      <vt:variant>
        <vt:i4>9</vt:i4>
      </vt:variant>
    </vt:vector>
  </HeadingPairs>
  <TitlesOfParts>
    <vt:vector size="49" baseType="lpstr">
      <vt:lpstr>Indice</vt:lpstr>
      <vt:lpstr>Q1</vt:lpstr>
      <vt:lpstr>Q2</vt:lpstr>
      <vt:lpstr>Q3</vt:lpstr>
      <vt:lpstr>Q4</vt:lpstr>
      <vt:lpstr>Q5</vt:lpstr>
      <vt:lpstr>Q6</vt:lpstr>
      <vt:lpstr>Q7</vt:lpstr>
      <vt:lpstr>Q8</vt:lpstr>
      <vt:lpstr>Q9</vt:lpstr>
      <vt:lpstr>Q10</vt:lpstr>
      <vt:lpstr>Q11</vt:lpstr>
      <vt:lpstr>Q12</vt:lpstr>
      <vt:lpstr>Q13</vt:lpstr>
      <vt:lpstr>Q14</vt:lpstr>
      <vt:lpstr>Q15</vt:lpstr>
      <vt:lpstr>Q16.17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vt:lpstr>
      <vt:lpstr>Q39</vt:lpstr>
      <vt:lpstr>Q40</vt:lpstr>
      <vt:lpstr>'Q10'!Print_Area</vt:lpstr>
      <vt:lpstr>'Q19'!Print_Area</vt:lpstr>
      <vt:lpstr>'Q21'!Print_Area</vt:lpstr>
      <vt:lpstr>'Q23'!Print_Area</vt:lpstr>
      <vt:lpstr>'Q24'!Print_Area</vt:lpstr>
      <vt:lpstr>'Q27'!Print_Area</vt:lpstr>
      <vt:lpstr>'Q28'!Print_Area</vt:lpstr>
      <vt:lpstr>'Q30'!Print_Area</vt:lpstr>
      <vt:lpstr>'Q7'!Print_Area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Relatório Anual de Formação Contínua 2020 - Publicação</dc:title>
  <dc:creator>GEP/MTSSS</dc:creator>
  <cp:lastModifiedBy>Ines Goncalves</cp:lastModifiedBy>
  <cp:lastPrinted>2023-12-22T12:36:26Z</cp:lastPrinted>
  <dcterms:created xsi:type="dcterms:W3CDTF">2013-01-14T16:16:35Z</dcterms:created>
  <dcterms:modified xsi:type="dcterms:W3CDTF">2024-09-09T10:54:03Z</dcterms:modified>
</cp:coreProperties>
</file>